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1520" windowHeight="6225" tabRatio="599" activeTab="0"/>
  </bookViews>
  <sheets>
    <sheet name="Lager" sheetId="1" r:id="rId1"/>
    <sheet name="Lieferantendaten" sheetId="2" r:id="rId2"/>
  </sheets>
  <externalReferences>
    <externalReference r:id="rId5"/>
  </externalReferences>
  <definedNames>
    <definedName name="ANR">'Lager'!$G$5:$G$18</definedName>
    <definedName name="Anzahl">'Lager'!$A$29:$A$48</definedName>
    <definedName name="Artikelstamm">'Lager'!$A$5:$F$18</definedName>
    <definedName name="Artikelstammdaten">#REF!</definedName>
    <definedName name="BDaten">#REF!</definedName>
    <definedName name="Bereich">#REF!</definedName>
    <definedName name="BPos">#REF!</definedName>
    <definedName name="KNR">#REF!</definedName>
    <definedName name="Kundendaten">#REF!</definedName>
    <definedName name="Lager">'[1]Lager'!$A$5:$G$49</definedName>
    <definedName name="Lieferantendaten">'Lieferantendaten'!$A$5:$K$11</definedName>
    <definedName name="LNR">#REF!</definedName>
    <definedName name="RDaten">#REF!</definedName>
    <definedName name="RPos">#REF!</definedName>
    <definedName name="werliefertwas">'Lager'!$A$5:$B$18</definedName>
  </definedNames>
  <calcPr fullCalcOnLoad="1"/>
</workbook>
</file>

<file path=xl/sharedStrings.xml><?xml version="1.0" encoding="utf-8"?>
<sst xmlns="http://schemas.openxmlformats.org/spreadsheetml/2006/main" count="144" uniqueCount="136">
  <si>
    <t>Typ</t>
  </si>
  <si>
    <t>ArtNr</t>
  </si>
  <si>
    <t>Strasse</t>
  </si>
  <si>
    <t>Telefon</t>
  </si>
  <si>
    <t>Telefax</t>
  </si>
  <si>
    <t>AnsprPartner</t>
  </si>
  <si>
    <t>VPreis</t>
  </si>
  <si>
    <t>Artikel- und Lagerbestände BÜRODESIGN GmbH</t>
  </si>
  <si>
    <t>Büro Aktiv GmbH</t>
  </si>
  <si>
    <t>Chef 2000</t>
  </si>
  <si>
    <t>Schreibtisch</t>
  </si>
  <si>
    <t>Volumen</t>
  </si>
  <si>
    <t>Stardesign</t>
  </si>
  <si>
    <t>Container-Serie</t>
  </si>
  <si>
    <t>Integra</t>
  </si>
  <si>
    <t>Stellwände Bürolandschaft</t>
  </si>
  <si>
    <t>ergo-design-natur</t>
  </si>
  <si>
    <t>Arbeitssessel</t>
  </si>
  <si>
    <t>Xama 2000</t>
  </si>
  <si>
    <t>Bürotisch</t>
  </si>
  <si>
    <t>Modulo</t>
  </si>
  <si>
    <t>Kombinationsschreibtisch</t>
  </si>
  <si>
    <t>Logo</t>
  </si>
  <si>
    <t>Konferenztisch</t>
  </si>
  <si>
    <t>Stapler</t>
  </si>
  <si>
    <t>Stapelstuhl klappbar</t>
  </si>
  <si>
    <t>Konzentra</t>
  </si>
  <si>
    <t>Konferenzstuhl mit Armlehne</t>
  </si>
  <si>
    <t>Wikinger</t>
  </si>
  <si>
    <t>Regalsystem</t>
  </si>
  <si>
    <t>INTRO</t>
  </si>
  <si>
    <t>Empfangstheke</t>
  </si>
  <si>
    <t>Walter</t>
  </si>
  <si>
    <t>Warteraumsessel</t>
  </si>
  <si>
    <t>Stand</t>
  </si>
  <si>
    <t>Ablagetisch</t>
  </si>
  <si>
    <t>Schreibtisch Winkelkombination</t>
  </si>
  <si>
    <t>LiefNr</t>
  </si>
  <si>
    <t>LName</t>
  </si>
  <si>
    <t>PLZ</t>
  </si>
  <si>
    <t>Ort</t>
  </si>
  <si>
    <t>KontoNr</t>
  </si>
  <si>
    <t>BLZ</t>
  </si>
  <si>
    <t>Rabatt</t>
  </si>
  <si>
    <t>Karlauer Weg 130-132</t>
  </si>
  <si>
    <t>Essen</t>
  </si>
  <si>
    <t>(0 20 1) 180</t>
  </si>
  <si>
    <t xml:space="preserve">(0 20 1) 180 22 </t>
  </si>
  <si>
    <t>Herr Schlabinger</t>
  </si>
  <si>
    <t>258 005 00</t>
  </si>
  <si>
    <t>360 100 43</t>
  </si>
  <si>
    <t>Büro 2000 AG</t>
  </si>
  <si>
    <t>Oswald Strasse 664</t>
  </si>
  <si>
    <t>Dortmund</t>
  </si>
  <si>
    <t>(0 23 1) 919 0</t>
  </si>
  <si>
    <t>(0 23 1) 919 2</t>
  </si>
  <si>
    <t>Frau Wiese</t>
  </si>
  <si>
    <t>225 610 0</t>
  </si>
  <si>
    <t>440 400 37</t>
  </si>
  <si>
    <t>Schmitz Holz</t>
  </si>
  <si>
    <t>Karlsbrücke 12</t>
  </si>
  <si>
    <t>Dülmen</t>
  </si>
  <si>
    <t>(0 25 94) 185 0</t>
  </si>
  <si>
    <t>(0 25 94) 185 030</t>
  </si>
  <si>
    <t>Frau Kweitjek</t>
  </si>
  <si>
    <t>950 060 2</t>
  </si>
  <si>
    <t>456 789 00</t>
  </si>
  <si>
    <t>Europa Möbel OHG</t>
  </si>
  <si>
    <t>Wiesenstrasse 1</t>
  </si>
  <si>
    <t>Gescher</t>
  </si>
  <si>
    <t>(0 25 42) 552</t>
  </si>
  <si>
    <t>(0 25 42) 635 80</t>
  </si>
  <si>
    <t>Herr Karsubke</t>
  </si>
  <si>
    <t>850 020 0</t>
  </si>
  <si>
    <t>345 678 90</t>
  </si>
  <si>
    <t>Karl Meyer KG</t>
  </si>
  <si>
    <t>Ottostrasse 37</t>
  </si>
  <si>
    <t>Billerbeck</t>
  </si>
  <si>
    <t>(0 25 43) 806 0</t>
  </si>
  <si>
    <t>(0 25 43) 806 00</t>
  </si>
  <si>
    <t>Frau Müller</t>
  </si>
  <si>
    <t>526 00</t>
  </si>
  <si>
    <t>567 890 00</t>
  </si>
  <si>
    <t>Holz Zentrum Düsseldorf</t>
  </si>
  <si>
    <t>Am Rheinufer 20</t>
  </si>
  <si>
    <t>Düsseldorf</t>
  </si>
  <si>
    <t>(0 21 1) 234 565</t>
  </si>
  <si>
    <t>(0 21 1) 234 565 02</t>
  </si>
  <si>
    <t>Herr Meisner</t>
  </si>
  <si>
    <t>520 000 100</t>
  </si>
  <si>
    <t>300 600 20</t>
  </si>
  <si>
    <t>Holz Platte GmbH &amp; Co. KG</t>
  </si>
  <si>
    <t>Prinz-Regenten-Str. 12</t>
  </si>
  <si>
    <t>Duisburg</t>
  </si>
  <si>
    <t>(0 20 3) 788 92</t>
  </si>
  <si>
    <t>(0 20 3) 788 922</t>
  </si>
  <si>
    <t>Herr Luitpold</t>
  </si>
  <si>
    <t>580 023 0</t>
  </si>
  <si>
    <t>750 300 45</t>
  </si>
  <si>
    <t>Epreis</t>
  </si>
  <si>
    <t>L4001</t>
  </si>
  <si>
    <t>L4002</t>
  </si>
  <si>
    <t>L4003</t>
  </si>
  <si>
    <t>L4004</t>
  </si>
  <si>
    <t>L4005</t>
  </si>
  <si>
    <t>L4006</t>
  </si>
  <si>
    <t>Vpreis_2</t>
  </si>
  <si>
    <t>Vpreis_3</t>
  </si>
  <si>
    <t>Vpreis_4</t>
  </si>
  <si>
    <t>ArtBeschreibung</t>
  </si>
  <si>
    <t>Lieferant</t>
  </si>
  <si>
    <t>Vpreis_1</t>
  </si>
  <si>
    <t>P1231</t>
  </si>
  <si>
    <t>P1232</t>
  </si>
  <si>
    <t>P1233</t>
  </si>
  <si>
    <t>P1234</t>
  </si>
  <si>
    <t>P1235</t>
  </si>
  <si>
    <t>P1236</t>
  </si>
  <si>
    <t>P1237</t>
  </si>
  <si>
    <t>P1238</t>
  </si>
  <si>
    <t>P1239</t>
  </si>
  <si>
    <t>P1241</t>
  </si>
  <si>
    <t>P1242</t>
  </si>
  <si>
    <t>P1243</t>
  </si>
  <si>
    <t>P1244</t>
  </si>
  <si>
    <t>P1245</t>
  </si>
  <si>
    <t>Prüfziffern Artikelnummern: Produkt der 4 Ziffern mit modula(9)-Verfahren</t>
  </si>
  <si>
    <t xml:space="preserve"> </t>
  </si>
  <si>
    <t>K4000</t>
  </si>
  <si>
    <t>K4001</t>
  </si>
  <si>
    <t>K4002</t>
  </si>
  <si>
    <t>K4003</t>
  </si>
  <si>
    <t>K4004</t>
  </si>
  <si>
    <t>K4005</t>
  </si>
  <si>
    <t>K4006</t>
  </si>
  <si>
    <t>VBA - Editor: ALT + F11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</si>
</sst>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yy\-mm\-dd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#,##0.00&quot; DM&quot;;\-#,##0.00&quot; DM&quot;"/>
    <numFmt numFmtId="179" formatCode="_-* #,##0.00\ [$€-1]_-;\-* #,##0.00\ [$€-1]_-;_-* &quot;-&quot;??\ [$€-1]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\ &quot;€&quot;"/>
    <numFmt numFmtId="185" formatCode="_ * #,##0.00_ \ [$€-1]_ ;_ * \-#,##0.00\ \ [$€-1]_ ;_ * &quot;-&quot;??_ \ [$€-1]_ ;_ @_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2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6"/>
      <color indexed="10"/>
      <name val="Arial"/>
      <family val="2"/>
    </font>
    <font>
      <sz val="10"/>
      <color indexed="22"/>
      <name val="Arial"/>
      <family val="2"/>
    </font>
    <font>
      <b/>
      <sz val="12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8" fillId="2" borderId="1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0" fontId="8" fillId="2" borderId="3" xfId="0" applyFont="1" applyFill="1" applyBorder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/>
      <protection hidden="1"/>
    </xf>
    <xf numFmtId="0" fontId="4" fillId="3" borderId="5" xfId="0" applyFont="1" applyFill="1" applyBorder="1" applyAlignment="1" applyProtection="1">
      <alignment/>
      <protection hidden="1"/>
    </xf>
    <xf numFmtId="179" fontId="4" fillId="3" borderId="5" xfId="18" applyFont="1" applyFill="1" applyBorder="1" applyAlignment="1" applyProtection="1">
      <alignment/>
      <protection hidden="1"/>
    </xf>
    <xf numFmtId="179" fontId="4" fillId="3" borderId="6" xfId="18" applyFont="1" applyFill="1" applyBorder="1" applyAlignment="1" applyProtection="1">
      <alignment/>
      <protection hidden="1"/>
    </xf>
    <xf numFmtId="0" fontId="4" fillId="3" borderId="7" xfId="0" applyFont="1" applyFill="1" applyBorder="1" applyAlignment="1" applyProtection="1">
      <alignment/>
      <protection hidden="1"/>
    </xf>
    <xf numFmtId="0" fontId="4" fillId="3" borderId="8" xfId="0" applyFont="1" applyFill="1" applyBorder="1" applyAlignment="1" applyProtection="1">
      <alignment/>
      <protection hidden="1"/>
    </xf>
    <xf numFmtId="179" fontId="4" fillId="3" borderId="8" xfId="18" applyFont="1" applyFill="1" applyBorder="1" applyAlignment="1" applyProtection="1">
      <alignment/>
      <protection hidden="1"/>
    </xf>
    <xf numFmtId="179" fontId="4" fillId="3" borderId="9" xfId="18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11" xfId="0" applyFill="1" applyBorder="1" applyAlignment="1" applyProtection="1">
      <alignment/>
      <protection hidden="1"/>
    </xf>
    <xf numFmtId="0" fontId="0" fillId="4" borderId="5" xfId="0" applyFill="1" applyBorder="1" applyAlignment="1" applyProtection="1">
      <alignment/>
      <protection hidden="1"/>
    </xf>
    <xf numFmtId="0" fontId="8" fillId="2" borderId="12" xfId="0" applyFont="1" applyFill="1" applyBorder="1" applyAlignment="1" applyProtection="1">
      <alignment horizontal="center"/>
      <protection hidden="1"/>
    </xf>
    <xf numFmtId="0" fontId="4" fillId="3" borderId="13" xfId="0" applyFont="1" applyFill="1" applyBorder="1" applyAlignment="1" applyProtection="1">
      <alignment/>
      <protection hidden="1"/>
    </xf>
    <xf numFmtId="0" fontId="4" fillId="3" borderId="14" xfId="0" applyFont="1" applyFill="1" applyBorder="1" applyAlignment="1" applyProtection="1">
      <alignment/>
      <protection hidden="1"/>
    </xf>
    <xf numFmtId="179" fontId="0" fillId="5" borderId="5" xfId="18" applyFill="1" applyBorder="1" applyAlignment="1" applyProtection="1">
      <alignment/>
      <protection hidden="1"/>
    </xf>
    <xf numFmtId="0" fontId="10" fillId="2" borderId="0" xfId="0" applyFont="1" applyFill="1" applyAlignment="1" applyProtection="1">
      <alignment/>
      <protection hidden="1"/>
    </xf>
    <xf numFmtId="0" fontId="10" fillId="2" borderId="0" xfId="0" applyFont="1" applyFill="1" applyAlignment="1" applyProtection="1">
      <alignment/>
      <protection hidden="1"/>
    </xf>
    <xf numFmtId="0" fontId="1" fillId="6" borderId="1" xfId="0" applyFont="1" applyFill="1" applyBorder="1" applyAlignment="1" applyProtection="1">
      <alignment/>
      <protection hidden="1"/>
    </xf>
    <xf numFmtId="0" fontId="1" fillId="6" borderId="2" xfId="0" applyFont="1" applyFill="1" applyBorder="1" applyAlignment="1" applyProtection="1">
      <alignment/>
      <protection hidden="1"/>
    </xf>
    <xf numFmtId="0" fontId="0" fillId="4" borderId="4" xfId="0" applyFill="1" applyBorder="1" applyAlignment="1" applyProtection="1">
      <alignment/>
      <protection hidden="1"/>
    </xf>
    <xf numFmtId="179" fontId="0" fillId="5" borderId="4" xfId="18" applyFill="1" applyBorder="1" applyAlignment="1" applyProtection="1">
      <alignment/>
      <protection hidden="1"/>
    </xf>
    <xf numFmtId="179" fontId="0" fillId="5" borderId="7" xfId="18" applyFill="1" applyBorder="1" applyAlignment="1" applyProtection="1">
      <alignment/>
      <protection hidden="1"/>
    </xf>
    <xf numFmtId="179" fontId="0" fillId="5" borderId="8" xfId="18" applyFill="1" applyBorder="1" applyAlignment="1" applyProtection="1">
      <alignment/>
      <protection hidden="1"/>
    </xf>
    <xf numFmtId="0" fontId="9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8" fillId="8" borderId="4" xfId="0" applyFont="1" applyFill="1" applyBorder="1" applyAlignment="1">
      <alignment/>
    </xf>
    <xf numFmtId="0" fontId="8" fillId="8" borderId="5" xfId="0" applyFont="1" applyFill="1" applyBorder="1" applyAlignment="1">
      <alignment/>
    </xf>
    <xf numFmtId="9" fontId="1" fillId="8" borderId="6" xfId="20" applyFont="1" applyFill="1" applyBorder="1" applyAlignment="1">
      <alignment/>
    </xf>
    <xf numFmtId="0" fontId="8" fillId="8" borderId="7" xfId="0" applyFont="1" applyFill="1" applyBorder="1" applyAlignment="1">
      <alignment/>
    </xf>
    <xf numFmtId="0" fontId="8" fillId="8" borderId="8" xfId="0" applyFont="1" applyFill="1" applyBorder="1" applyAlignment="1">
      <alignment/>
    </xf>
    <xf numFmtId="9" fontId="1" fillId="8" borderId="9" xfId="20" applyFont="1" applyFill="1" applyBorder="1" applyAlignment="1">
      <alignment/>
    </xf>
    <xf numFmtId="170" fontId="11" fillId="9" borderId="0" xfId="21" applyFont="1" applyFill="1" applyAlignment="1" applyProtection="1">
      <alignment horizontal="center"/>
      <protection hidden="1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\Bildungsgang\COEWAG\Tabellen\cw_fakt4_ferti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EWAG"/>
      <sheetName val="Rechnungsdaten"/>
      <sheetName val="Rechnung"/>
      <sheetName val="Bestelldaten"/>
      <sheetName val="Bestellung"/>
      <sheetName val="Lager"/>
      <sheetName val="Kunden"/>
      <sheetName val="Lieferanten"/>
      <sheetName val="Dokumentation"/>
    </sheetNames>
    <sheetDataSet>
      <sheetData sheetId="5">
        <row r="5">
          <cell r="A5" t="str">
            <v>M101</v>
          </cell>
          <cell r="B5" t="str">
            <v>Kabel</v>
          </cell>
          <cell r="C5" t="str">
            <v>NYY 4x35</v>
          </cell>
          <cell r="D5" t="str">
            <v>FL1</v>
          </cell>
          <cell r="E5" t="str">
            <v>K4004</v>
          </cell>
          <cell r="F5">
            <v>0.15</v>
          </cell>
          <cell r="G5">
            <v>0.45</v>
          </cell>
        </row>
        <row r="6">
          <cell r="A6" t="str">
            <v>M102</v>
          </cell>
          <cell r="B6" t="str">
            <v>Kabel</v>
          </cell>
          <cell r="C6" t="str">
            <v>NYY 4x70</v>
          </cell>
          <cell r="D6" t="str">
            <v>FL1</v>
          </cell>
          <cell r="E6" t="str">
            <v>K4004</v>
          </cell>
          <cell r="F6">
            <v>0.25</v>
          </cell>
          <cell r="G6">
            <v>0.75</v>
          </cell>
        </row>
        <row r="7">
          <cell r="A7" t="str">
            <v>M111</v>
          </cell>
          <cell r="B7" t="str">
            <v>Klemmring</v>
          </cell>
          <cell r="C7" t="str">
            <v>KR 3x150/35</v>
          </cell>
          <cell r="D7" t="str">
            <v>G1R11</v>
          </cell>
          <cell r="E7" t="str">
            <v>K4007</v>
          </cell>
          <cell r="F7">
            <v>0.8</v>
          </cell>
          <cell r="G7">
            <v>2.4</v>
          </cell>
        </row>
        <row r="8">
          <cell r="A8" t="str">
            <v>M112</v>
          </cell>
          <cell r="B8" t="str">
            <v>Klemmring</v>
          </cell>
          <cell r="C8" t="str">
            <v>KR 3x150/150</v>
          </cell>
          <cell r="D8" t="str">
            <v>G1R11</v>
          </cell>
          <cell r="E8" t="str">
            <v>K4007</v>
          </cell>
          <cell r="F8">
            <v>0.95</v>
          </cell>
          <cell r="G8">
            <v>2.85</v>
          </cell>
        </row>
        <row r="9">
          <cell r="A9" t="str">
            <v>M121</v>
          </cell>
          <cell r="B9" t="str">
            <v>Muffe</v>
          </cell>
          <cell r="C9" t="str">
            <v>MMY 450</v>
          </cell>
          <cell r="D9" t="str">
            <v>G1R11</v>
          </cell>
          <cell r="E9" t="str">
            <v>K4007</v>
          </cell>
          <cell r="F9">
            <v>0.85</v>
          </cell>
          <cell r="G9">
            <v>2.55</v>
          </cell>
        </row>
        <row r="10">
          <cell r="A10" t="str">
            <v>M122</v>
          </cell>
          <cell r="B10" t="str">
            <v>Muffe</v>
          </cell>
          <cell r="C10" t="str">
            <v>VMY 405</v>
          </cell>
          <cell r="D10" t="str">
            <v>G1R11</v>
          </cell>
          <cell r="E10" t="str">
            <v>K4007</v>
          </cell>
          <cell r="F10">
            <v>1.15</v>
          </cell>
          <cell r="G10">
            <v>3.45</v>
          </cell>
        </row>
        <row r="11">
          <cell r="A11" t="str">
            <v>M131</v>
          </cell>
          <cell r="B11" t="str">
            <v>Abzweigklemme</v>
          </cell>
          <cell r="C11" t="str">
            <v>AK 50/120</v>
          </cell>
          <cell r="D11" t="str">
            <v>G1R11</v>
          </cell>
          <cell r="E11" t="str">
            <v>K4007</v>
          </cell>
          <cell r="F11">
            <v>0.15</v>
          </cell>
          <cell r="G11">
            <v>0.45</v>
          </cell>
        </row>
        <row r="12">
          <cell r="A12" t="str">
            <v>M141</v>
          </cell>
          <cell r="B12" t="str">
            <v>Schutzrohr</v>
          </cell>
          <cell r="C12" t="str">
            <v>DN 50</v>
          </cell>
          <cell r="D12" t="str">
            <v>G1R12</v>
          </cell>
          <cell r="E12" t="str">
            <v>K4003</v>
          </cell>
          <cell r="F12">
            <v>44.5</v>
          </cell>
          <cell r="G12">
            <v>133.5</v>
          </cell>
        </row>
        <row r="13">
          <cell r="A13" t="str">
            <v>M142</v>
          </cell>
          <cell r="B13" t="str">
            <v>Schutzrohr</v>
          </cell>
          <cell r="C13" t="str">
            <v>DN 100</v>
          </cell>
          <cell r="D13" t="str">
            <v>G1R12</v>
          </cell>
          <cell r="E13" t="str">
            <v>K4003</v>
          </cell>
          <cell r="F13">
            <v>52.4</v>
          </cell>
          <cell r="G13">
            <v>157.2</v>
          </cell>
        </row>
        <row r="14">
          <cell r="A14" t="str">
            <v>M151</v>
          </cell>
          <cell r="B14" t="str">
            <v>Pressverbinder</v>
          </cell>
          <cell r="C14" t="str">
            <v>95 CU</v>
          </cell>
          <cell r="D14" t="str">
            <v>G1R12</v>
          </cell>
          <cell r="E14" t="str">
            <v>K4007</v>
          </cell>
          <cell r="F14">
            <v>1.85</v>
          </cell>
          <cell r="G14">
            <v>6.55</v>
          </cell>
        </row>
        <row r="15">
          <cell r="A15" t="str">
            <v>M152</v>
          </cell>
          <cell r="B15" t="str">
            <v>Pressverbinder</v>
          </cell>
          <cell r="C15" t="str">
            <v>70 CU</v>
          </cell>
          <cell r="D15" t="str">
            <v>G1R12</v>
          </cell>
          <cell r="E15" t="str">
            <v>K4007</v>
          </cell>
          <cell r="F15">
            <v>0.55</v>
          </cell>
          <cell r="G15">
            <v>1.65</v>
          </cell>
        </row>
        <row r="16">
          <cell r="A16" t="str">
            <v>M161</v>
          </cell>
          <cell r="B16" t="str">
            <v>Endkappe</v>
          </cell>
          <cell r="C16" t="str">
            <v>EK 102</v>
          </cell>
          <cell r="D16" t="str">
            <v>G1R12</v>
          </cell>
          <cell r="E16" t="str">
            <v>K4007</v>
          </cell>
          <cell r="F16">
            <v>2.2</v>
          </cell>
          <cell r="G16">
            <v>6.6</v>
          </cell>
        </row>
        <row r="17">
          <cell r="A17" t="str">
            <v>M171</v>
          </cell>
          <cell r="B17" t="str">
            <v>Kabelschelle</v>
          </cell>
          <cell r="C17" t="str">
            <v>K 26/28</v>
          </cell>
          <cell r="D17" t="str">
            <v>G1R12</v>
          </cell>
          <cell r="E17" t="str">
            <v>K4007</v>
          </cell>
          <cell r="F17">
            <v>1.2</v>
          </cell>
          <cell r="G17">
            <v>3.6</v>
          </cell>
        </row>
        <row r="18">
          <cell r="A18" t="str">
            <v>M181</v>
          </cell>
          <cell r="B18" t="str">
            <v>Kabelabdeckhaube</v>
          </cell>
          <cell r="C18" t="str">
            <v>KAH 12x12</v>
          </cell>
          <cell r="D18" t="str">
            <v>G1R12</v>
          </cell>
          <cell r="E18" t="str">
            <v>K4007</v>
          </cell>
          <cell r="F18">
            <v>14.2</v>
          </cell>
          <cell r="G18">
            <v>52.6</v>
          </cell>
        </row>
        <row r="19">
          <cell r="A19" t="str">
            <v>M201</v>
          </cell>
          <cell r="B19" t="str">
            <v>PEHD-Rohr</v>
          </cell>
          <cell r="C19" t="str">
            <v>PR 40x3,7</v>
          </cell>
          <cell r="D19" t="str">
            <v>FL2</v>
          </cell>
          <cell r="E19" t="str">
            <v>K4004</v>
          </cell>
          <cell r="F19">
            <v>8.35</v>
          </cell>
          <cell r="G19">
            <v>25.05</v>
          </cell>
        </row>
        <row r="20">
          <cell r="A20" t="str">
            <v>M202</v>
          </cell>
          <cell r="B20" t="str">
            <v>PEHD-Rohr</v>
          </cell>
          <cell r="C20" t="str">
            <v>PR 50x4,6</v>
          </cell>
          <cell r="D20" t="str">
            <v>FL2</v>
          </cell>
          <cell r="E20" t="str">
            <v>K4004</v>
          </cell>
          <cell r="F20">
            <v>8.55</v>
          </cell>
          <cell r="G20">
            <v>25.65</v>
          </cell>
        </row>
        <row r="21">
          <cell r="A21" t="str">
            <v>M211</v>
          </cell>
          <cell r="B21" t="str">
            <v>Hydrant</v>
          </cell>
          <cell r="C21" t="str">
            <v>H 100</v>
          </cell>
          <cell r="D21" t="str">
            <v>G2R11</v>
          </cell>
          <cell r="E21" t="str">
            <v>K4002</v>
          </cell>
          <cell r="F21">
            <v>255</v>
          </cell>
          <cell r="G21">
            <v>567</v>
          </cell>
        </row>
        <row r="22">
          <cell r="A22" t="str">
            <v>M212</v>
          </cell>
          <cell r="B22" t="str">
            <v>Hydrant</v>
          </cell>
          <cell r="C22" t="str">
            <v>H 125</v>
          </cell>
          <cell r="D22" t="str">
            <v>G2R11</v>
          </cell>
          <cell r="E22" t="str">
            <v>K4002</v>
          </cell>
          <cell r="F22">
            <v>275</v>
          </cell>
          <cell r="G22">
            <v>612</v>
          </cell>
        </row>
        <row r="23">
          <cell r="A23" t="str">
            <v>M221</v>
          </cell>
          <cell r="B23" t="str">
            <v>PVC-Bogen</v>
          </cell>
          <cell r="C23" t="str">
            <v>MK 11</v>
          </cell>
          <cell r="D23" t="str">
            <v>FL2</v>
          </cell>
          <cell r="E23" t="str">
            <v>K4004</v>
          </cell>
          <cell r="F23">
            <v>1.45</v>
          </cell>
          <cell r="G23">
            <v>4.35</v>
          </cell>
        </row>
        <row r="24">
          <cell r="A24" t="str">
            <v>M222</v>
          </cell>
          <cell r="B24" t="str">
            <v>PVC-Bogen</v>
          </cell>
          <cell r="C24" t="str">
            <v>MK 22</v>
          </cell>
          <cell r="D24" t="str">
            <v>FL2</v>
          </cell>
          <cell r="E24" t="str">
            <v>K4004</v>
          </cell>
          <cell r="F24">
            <v>1.65</v>
          </cell>
          <cell r="G24">
            <v>4.95</v>
          </cell>
        </row>
        <row r="25">
          <cell r="A25" t="str">
            <v>M231</v>
          </cell>
          <cell r="B25" t="str">
            <v>Flanschendichtung</v>
          </cell>
          <cell r="C25" t="str">
            <v>DN 150</v>
          </cell>
          <cell r="D25" t="str">
            <v>G2R11</v>
          </cell>
          <cell r="E25" t="str">
            <v>K4004</v>
          </cell>
          <cell r="F25">
            <v>0.25</v>
          </cell>
          <cell r="G25">
            <v>0.75</v>
          </cell>
        </row>
        <row r="26">
          <cell r="A26" t="str">
            <v>M232</v>
          </cell>
          <cell r="B26" t="str">
            <v>Flanschendichtung</v>
          </cell>
          <cell r="C26" t="str">
            <v>DN 200</v>
          </cell>
          <cell r="D26" t="str">
            <v>G2R11</v>
          </cell>
          <cell r="E26" t="str">
            <v>K4004</v>
          </cell>
          <cell r="F26">
            <v>0.45</v>
          </cell>
          <cell r="G26">
            <v>1.35</v>
          </cell>
        </row>
        <row r="27">
          <cell r="A27" t="str">
            <v>M241</v>
          </cell>
          <cell r="B27" t="str">
            <v>PEHD Verschlussmuffe</v>
          </cell>
          <cell r="C27" t="str">
            <v>VM 40</v>
          </cell>
          <cell r="D27" t="str">
            <v>G2R12</v>
          </cell>
          <cell r="E27" t="str">
            <v>K4007</v>
          </cell>
          <cell r="F27">
            <v>0.85</v>
          </cell>
          <cell r="G27">
            <v>2.55</v>
          </cell>
        </row>
        <row r="28">
          <cell r="A28" t="str">
            <v>M251</v>
          </cell>
          <cell r="B28" t="str">
            <v>PEHD Winkel</v>
          </cell>
          <cell r="C28" t="str">
            <v>W 40x90</v>
          </cell>
          <cell r="D28" t="str">
            <v>G2R12</v>
          </cell>
          <cell r="E28" t="str">
            <v>K4007</v>
          </cell>
          <cell r="F28">
            <v>1.15</v>
          </cell>
          <cell r="G28">
            <v>3.45</v>
          </cell>
        </row>
        <row r="29">
          <cell r="A29" t="str">
            <v>M261</v>
          </cell>
          <cell r="B29" t="str">
            <v>Strassenkappe</v>
          </cell>
          <cell r="C29" t="str">
            <v>SRW 4057</v>
          </cell>
          <cell r="D29" t="str">
            <v>G2R12</v>
          </cell>
          <cell r="E29" t="str">
            <v>K4006</v>
          </cell>
          <cell r="F29">
            <v>185.9</v>
          </cell>
          <cell r="G29">
            <v>461.85</v>
          </cell>
        </row>
        <row r="30">
          <cell r="A30" t="str">
            <v>M271</v>
          </cell>
          <cell r="B30" t="str">
            <v>Umrandungskappe</v>
          </cell>
          <cell r="C30" t="str">
            <v>WKW 4057</v>
          </cell>
          <cell r="D30" t="str">
            <v>G2R12</v>
          </cell>
          <cell r="E30" t="str">
            <v>K4006</v>
          </cell>
          <cell r="F30">
            <v>220</v>
          </cell>
          <cell r="G30">
            <v>555.25</v>
          </cell>
        </row>
        <row r="31">
          <cell r="A31" t="str">
            <v>M301</v>
          </cell>
          <cell r="B31" t="str">
            <v>Bügelschelle</v>
          </cell>
          <cell r="C31" t="str">
            <v>BS 100x32</v>
          </cell>
          <cell r="D31" t="str">
            <v>G3R11</v>
          </cell>
          <cell r="E31" t="str">
            <v>K4007</v>
          </cell>
          <cell r="F31">
            <v>0.55</v>
          </cell>
          <cell r="G31">
            <v>1.15</v>
          </cell>
        </row>
        <row r="32">
          <cell r="A32" t="str">
            <v>M302</v>
          </cell>
          <cell r="B32" t="str">
            <v>Bügelschelle</v>
          </cell>
          <cell r="C32" t="str">
            <v>BS 100x63</v>
          </cell>
          <cell r="D32" t="str">
            <v>G3R11</v>
          </cell>
          <cell r="E32" t="str">
            <v>K4007</v>
          </cell>
          <cell r="F32">
            <v>0.65</v>
          </cell>
          <cell r="G32">
            <v>1.35</v>
          </cell>
        </row>
        <row r="33">
          <cell r="A33" t="str">
            <v>M311</v>
          </cell>
          <cell r="B33" t="str">
            <v>PEHD-Überschiebemuffe</v>
          </cell>
          <cell r="C33" t="str">
            <v>ÜM 32</v>
          </cell>
          <cell r="D33" t="str">
            <v>G3R11</v>
          </cell>
          <cell r="E33" t="str">
            <v>K4004</v>
          </cell>
          <cell r="F33">
            <v>0.95</v>
          </cell>
          <cell r="G33">
            <v>2.85</v>
          </cell>
        </row>
        <row r="34">
          <cell r="A34" t="str">
            <v>M312</v>
          </cell>
          <cell r="B34" t="str">
            <v>PEHD-Überschiebemuffe</v>
          </cell>
          <cell r="C34" t="str">
            <v>ÜM 63</v>
          </cell>
          <cell r="D34" t="str">
            <v>G3R11</v>
          </cell>
          <cell r="E34" t="str">
            <v>K4004</v>
          </cell>
          <cell r="F34">
            <v>1.25</v>
          </cell>
          <cell r="G34">
            <v>3.75</v>
          </cell>
        </row>
        <row r="35">
          <cell r="A35" t="str">
            <v>M321</v>
          </cell>
          <cell r="B35" t="str">
            <v>Gashauseinführung</v>
          </cell>
          <cell r="C35" t="str">
            <v>GHE 1</v>
          </cell>
          <cell r="D35" t="str">
            <v>G3R12</v>
          </cell>
          <cell r="E35" t="str">
            <v>K4001</v>
          </cell>
          <cell r="F35">
            <v>65.25</v>
          </cell>
          <cell r="G35">
            <v>195.65</v>
          </cell>
        </row>
        <row r="36">
          <cell r="A36" t="str">
            <v>M322</v>
          </cell>
          <cell r="B36" t="str">
            <v>Gashauseinführung</v>
          </cell>
          <cell r="C36" t="str">
            <v>GHE 2</v>
          </cell>
          <cell r="D36" t="str">
            <v>G3R12</v>
          </cell>
          <cell r="E36" t="str">
            <v>K4001</v>
          </cell>
          <cell r="F36">
            <v>75.8</v>
          </cell>
          <cell r="G36">
            <v>225.15</v>
          </cell>
        </row>
        <row r="37">
          <cell r="A37" t="str">
            <v>M331</v>
          </cell>
          <cell r="B37" t="str">
            <v>Schutzregler</v>
          </cell>
          <cell r="C37" t="str">
            <v>DN 50</v>
          </cell>
          <cell r="D37" t="str">
            <v>G3R12</v>
          </cell>
          <cell r="E37" t="str">
            <v>K4003</v>
          </cell>
          <cell r="F37">
            <v>3.5</v>
          </cell>
          <cell r="G37">
            <v>10.5</v>
          </cell>
        </row>
        <row r="38">
          <cell r="A38" t="str">
            <v>M332</v>
          </cell>
          <cell r="B38" t="str">
            <v>Schutzregler</v>
          </cell>
          <cell r="C38" t="str">
            <v>DN 70</v>
          </cell>
          <cell r="D38" t="str">
            <v>G3R12</v>
          </cell>
          <cell r="E38" t="str">
            <v>K4003</v>
          </cell>
          <cell r="F38">
            <v>3.8</v>
          </cell>
          <cell r="G38">
            <v>11.4</v>
          </cell>
        </row>
        <row r="39">
          <cell r="A39" t="str">
            <v>M341</v>
          </cell>
          <cell r="B39" t="str">
            <v>PEHD-Rohr</v>
          </cell>
          <cell r="C39" t="str">
            <v>D 110</v>
          </cell>
          <cell r="D39" t="str">
            <v>FL3</v>
          </cell>
          <cell r="E39" t="str">
            <v>K4001</v>
          </cell>
          <cell r="F39">
            <v>14.5</v>
          </cell>
          <cell r="G39">
            <v>43.5</v>
          </cell>
        </row>
        <row r="40">
          <cell r="A40" t="str">
            <v>M342</v>
          </cell>
          <cell r="B40" t="str">
            <v>PEHD-Rohr</v>
          </cell>
          <cell r="C40" t="str">
            <v>D 160</v>
          </cell>
          <cell r="D40" t="str">
            <v>FL3</v>
          </cell>
          <cell r="E40" t="str">
            <v>K4001</v>
          </cell>
          <cell r="F40">
            <v>14.7</v>
          </cell>
          <cell r="G40">
            <v>44.1</v>
          </cell>
        </row>
        <row r="41">
          <cell r="A41" t="str">
            <v>M351</v>
          </cell>
          <cell r="B41" t="str">
            <v>PEHD-Bogen</v>
          </cell>
          <cell r="C41" t="str">
            <v>119x45</v>
          </cell>
          <cell r="D41" t="str">
            <v>FL3</v>
          </cell>
          <cell r="E41" t="str">
            <v>K4007</v>
          </cell>
          <cell r="F41">
            <v>22.5</v>
          </cell>
          <cell r="G41">
            <v>67.5</v>
          </cell>
        </row>
        <row r="42">
          <cell r="A42" t="str">
            <v>M352</v>
          </cell>
          <cell r="B42" t="str">
            <v>PEHD-Bogen</v>
          </cell>
          <cell r="C42" t="str">
            <v>225x45</v>
          </cell>
          <cell r="D42" t="str">
            <v>FL3</v>
          </cell>
          <cell r="E42" t="str">
            <v>K4007</v>
          </cell>
          <cell r="F42">
            <v>25.3</v>
          </cell>
          <cell r="G42">
            <v>75.9</v>
          </cell>
        </row>
        <row r="43">
          <cell r="A43" t="str">
            <v>M361</v>
          </cell>
          <cell r="B43" t="str">
            <v>Gasdichtung</v>
          </cell>
          <cell r="C43" t="str">
            <v>DN 100</v>
          </cell>
          <cell r="D43" t="str">
            <v>G3R12</v>
          </cell>
          <cell r="E43" t="str">
            <v>K4004</v>
          </cell>
          <cell r="F43">
            <v>2.55</v>
          </cell>
          <cell r="G43">
            <v>7.65</v>
          </cell>
        </row>
        <row r="44">
          <cell r="A44" t="str">
            <v>M362</v>
          </cell>
          <cell r="B44" t="str">
            <v>Gasdichtung</v>
          </cell>
          <cell r="C44" t="str">
            <v>DN 150</v>
          </cell>
          <cell r="D44" t="str">
            <v>G3R12</v>
          </cell>
          <cell r="E44" t="str">
            <v>K4004</v>
          </cell>
          <cell r="F44">
            <v>2.95</v>
          </cell>
          <cell r="G44">
            <v>8.85</v>
          </cell>
        </row>
        <row r="45">
          <cell r="A45" t="str">
            <v>M371</v>
          </cell>
          <cell r="B45" t="str">
            <v>Strassenkappe</v>
          </cell>
          <cell r="C45" t="str">
            <v>SRG1 4057</v>
          </cell>
          <cell r="D45" t="str">
            <v>G3R12</v>
          </cell>
          <cell r="E45" t="str">
            <v>K4002</v>
          </cell>
          <cell r="F45">
            <v>155.25</v>
          </cell>
          <cell r="G45">
            <v>420.35</v>
          </cell>
        </row>
        <row r="46">
          <cell r="A46" t="str">
            <v>M381</v>
          </cell>
          <cell r="B46" t="str">
            <v>Umrandungsplatte</v>
          </cell>
          <cell r="C46" t="str">
            <v>UPG1 4057</v>
          </cell>
          <cell r="D46" t="str">
            <v>G3R12</v>
          </cell>
          <cell r="E46" t="str">
            <v>K4002</v>
          </cell>
          <cell r="F46">
            <v>149.8</v>
          </cell>
          <cell r="G46">
            <v>411.95</v>
          </cell>
        </row>
        <row r="47">
          <cell r="A47" t="str">
            <v>V100</v>
          </cell>
          <cell r="B47" t="str">
            <v>Strom</v>
          </cell>
          <cell r="C47" t="str">
            <v>(KW/h)</v>
          </cell>
          <cell r="E47" t="str">
            <v>K4000</v>
          </cell>
          <cell r="F47">
            <v>0.45</v>
          </cell>
          <cell r="G47">
            <v>1.25</v>
          </cell>
        </row>
        <row r="48">
          <cell r="A48" t="str">
            <v>V200</v>
          </cell>
          <cell r="B48" t="str">
            <v>Wasser</v>
          </cell>
          <cell r="C48" t="str">
            <v>(cbm)</v>
          </cell>
          <cell r="D48" t="str">
            <v>W1</v>
          </cell>
          <cell r="F48">
            <v>0.35</v>
          </cell>
          <cell r="G48">
            <v>1.05</v>
          </cell>
        </row>
        <row r="49">
          <cell r="A49" t="str">
            <v>V300</v>
          </cell>
          <cell r="B49" t="str">
            <v>Gas</v>
          </cell>
          <cell r="C49" t="str">
            <v>(cbm)</v>
          </cell>
          <cell r="E49" t="str">
            <v>K4001</v>
          </cell>
          <cell r="F49">
            <v>0.15</v>
          </cell>
          <cell r="G49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/>
  <dimension ref="A1:BA245"/>
  <sheetViews>
    <sheetView tabSelected="1" workbookViewId="0" topLeftCell="A1">
      <selection activeCell="F2" sqref="F2"/>
    </sheetView>
  </sheetViews>
  <sheetFormatPr defaultColWidth="11.421875" defaultRowHeight="12.75"/>
  <cols>
    <col min="1" max="1" width="7.140625" style="12" customWidth="1"/>
    <col min="2" max="2" width="8.140625" style="12" bestFit="1" customWidth="1"/>
    <col min="3" max="3" width="13.421875" style="12" bestFit="1" customWidth="1"/>
    <col min="4" max="4" width="22.7109375" style="12" bestFit="1" customWidth="1"/>
    <col min="5" max="6" width="9.421875" style="12" bestFit="1" customWidth="1"/>
    <col min="7" max="7" width="13.8515625" style="12" customWidth="1"/>
    <col min="8" max="10" width="11.421875" style="12" customWidth="1"/>
    <col min="11" max="11" width="11.8515625" style="12" bestFit="1" customWidth="1"/>
    <col min="12" max="16384" width="11.421875" style="12" customWidth="1"/>
  </cols>
  <sheetData>
    <row r="1" spans="1:53" ht="30">
      <c r="A1" s="13" t="s">
        <v>7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</row>
    <row r="2" spans="1:53" ht="42.7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</row>
    <row r="3" spans="1:53" ht="12.75">
      <c r="A3" s="1" t="s">
        <v>1</v>
      </c>
      <c r="B3" s="19" t="s">
        <v>110</v>
      </c>
      <c r="C3" s="2" t="s">
        <v>109</v>
      </c>
      <c r="D3" s="2" t="s">
        <v>0</v>
      </c>
      <c r="E3" s="2" t="s">
        <v>6</v>
      </c>
      <c r="F3" s="3" t="s">
        <v>99</v>
      </c>
      <c r="G3" s="14"/>
      <c r="H3" s="25" t="s">
        <v>111</v>
      </c>
      <c r="I3" s="26" t="s">
        <v>106</v>
      </c>
      <c r="J3" s="26" t="s">
        <v>107</v>
      </c>
      <c r="K3" s="26" t="s">
        <v>108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</row>
    <row r="4" spans="1:53" ht="5.25" customHeight="1">
      <c r="A4" s="15"/>
      <c r="B4" s="16"/>
      <c r="C4" s="16"/>
      <c r="D4" s="16"/>
      <c r="E4" s="16"/>
      <c r="F4" s="17"/>
      <c r="G4" s="14"/>
      <c r="H4" s="27"/>
      <c r="I4" s="18"/>
      <c r="J4" s="18"/>
      <c r="K4" s="18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</row>
    <row r="5" spans="1:53" ht="12.75">
      <c r="A5" s="4" t="s">
        <v>112</v>
      </c>
      <c r="B5" s="20" t="s">
        <v>101</v>
      </c>
      <c r="C5" s="5" t="s">
        <v>9</v>
      </c>
      <c r="D5" s="5" t="s">
        <v>36</v>
      </c>
      <c r="E5" s="6">
        <v>4781.5</v>
      </c>
      <c r="F5" s="7">
        <v>1912.6</v>
      </c>
      <c r="G5" s="23"/>
      <c r="H5" s="28">
        <f>vpreis1(F5)</f>
        <v>4781.5</v>
      </c>
      <c r="I5" s="22">
        <f>vpreis2(F5)</f>
        <v>4781.5</v>
      </c>
      <c r="J5" s="22" t="e">
        <f aca="true" t="shared" si="0" ref="J5:J18">vpreis3(F5,VLOOKUP(B5,Lieferantendaten,11))</f>
        <v>#NAME?</v>
      </c>
      <c r="K5" s="22">
        <f>vpreis4(F5)</f>
        <v>6694.099999999999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</row>
    <row r="6" spans="1:53" ht="12.75">
      <c r="A6" s="4" t="s">
        <v>113</v>
      </c>
      <c r="B6" s="20" t="s">
        <v>100</v>
      </c>
      <c r="C6" s="5" t="s">
        <v>12</v>
      </c>
      <c r="D6" s="5" t="s">
        <v>10</v>
      </c>
      <c r="E6" s="6">
        <v>2002.75</v>
      </c>
      <c r="F6" s="7">
        <v>801.1</v>
      </c>
      <c r="G6" s="23"/>
      <c r="H6" s="28">
        <f aca="true" t="shared" si="1" ref="H6:H18">vpreis1(F6)</f>
        <v>2002.75</v>
      </c>
      <c r="I6" s="22">
        <f aca="true" t="shared" si="2" ref="I6:I18">vpreis2(F6)</f>
        <v>1201.65</v>
      </c>
      <c r="J6" s="22" t="e">
        <f t="shared" si="0"/>
        <v>#NAME?</v>
      </c>
      <c r="K6" s="22">
        <f aca="true" t="shared" si="3" ref="K6:K18">vpreis4(F6)</f>
        <v>2002.75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</row>
    <row r="7" spans="1:53" ht="12.75">
      <c r="A7" s="4" t="s">
        <v>114</v>
      </c>
      <c r="B7" s="20" t="s">
        <v>100</v>
      </c>
      <c r="C7" s="5" t="s">
        <v>11</v>
      </c>
      <c r="D7" s="5" t="s">
        <v>13</v>
      </c>
      <c r="E7" s="6">
        <v>1035</v>
      </c>
      <c r="F7" s="7">
        <v>414</v>
      </c>
      <c r="G7" s="23"/>
      <c r="H7" s="28">
        <f t="shared" si="1"/>
        <v>1035</v>
      </c>
      <c r="I7" s="22">
        <f t="shared" si="2"/>
        <v>621</v>
      </c>
      <c r="J7" s="22" t="e">
        <f t="shared" si="0"/>
        <v>#NAME?</v>
      </c>
      <c r="K7" s="22">
        <f t="shared" si="3"/>
        <v>828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</row>
    <row r="8" spans="1:53" ht="12.75">
      <c r="A8" s="4" t="s">
        <v>115</v>
      </c>
      <c r="B8" s="20" t="s">
        <v>103</v>
      </c>
      <c r="C8" s="5" t="s">
        <v>14</v>
      </c>
      <c r="D8" s="5" t="s">
        <v>15</v>
      </c>
      <c r="E8" s="6">
        <v>284.5125</v>
      </c>
      <c r="F8" s="7">
        <v>113.805</v>
      </c>
      <c r="G8" s="23"/>
      <c r="H8" s="28">
        <f t="shared" si="1"/>
        <v>284.51250000000005</v>
      </c>
      <c r="I8" s="22">
        <f t="shared" si="2"/>
        <v>170.7075</v>
      </c>
      <c r="J8" s="22" t="e">
        <f t="shared" si="0"/>
        <v>#NAME?</v>
      </c>
      <c r="K8" s="22">
        <f t="shared" si="3"/>
        <v>227.61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</row>
    <row r="9" spans="1:53" ht="12.75">
      <c r="A9" s="4" t="s">
        <v>116</v>
      </c>
      <c r="B9" s="20" t="s">
        <v>104</v>
      </c>
      <c r="C9" s="5" t="s">
        <v>16</v>
      </c>
      <c r="D9" s="5" t="s">
        <v>17</v>
      </c>
      <c r="E9" s="6">
        <v>958.8375</v>
      </c>
      <c r="F9" s="7">
        <v>383.535</v>
      </c>
      <c r="G9" s="23"/>
      <c r="H9" s="28">
        <f t="shared" si="1"/>
        <v>958.8375000000001</v>
      </c>
      <c r="I9" s="22">
        <f t="shared" si="2"/>
        <v>575.3025</v>
      </c>
      <c r="J9" s="22" t="e">
        <f t="shared" si="0"/>
        <v>#NAME?</v>
      </c>
      <c r="K9" s="22">
        <f t="shared" si="3"/>
        <v>767.07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</row>
    <row r="10" spans="1:53" ht="12.75">
      <c r="A10" s="4" t="s">
        <v>117</v>
      </c>
      <c r="B10" s="20" t="s">
        <v>105</v>
      </c>
      <c r="C10" s="5" t="s">
        <v>18</v>
      </c>
      <c r="D10" s="5" t="s">
        <v>19</v>
      </c>
      <c r="E10" s="6">
        <v>1153.8</v>
      </c>
      <c r="F10" s="7">
        <v>461.52</v>
      </c>
      <c r="G10" s="23"/>
      <c r="H10" s="28">
        <f t="shared" si="1"/>
        <v>1153.8</v>
      </c>
      <c r="I10" s="22">
        <f t="shared" si="2"/>
        <v>692.28</v>
      </c>
      <c r="J10" s="22" t="e">
        <f t="shared" si="0"/>
        <v>#NAME?</v>
      </c>
      <c r="K10" s="22">
        <f t="shared" si="3"/>
        <v>923.04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</row>
    <row r="11" spans="1:53" ht="12.75">
      <c r="A11" s="4" t="s">
        <v>118</v>
      </c>
      <c r="B11" s="20" t="s">
        <v>102</v>
      </c>
      <c r="C11" s="5" t="s">
        <v>20</v>
      </c>
      <c r="D11" s="5" t="s">
        <v>21</v>
      </c>
      <c r="E11" s="6">
        <v>1004.4</v>
      </c>
      <c r="F11" s="7">
        <v>401.76</v>
      </c>
      <c r="G11" s="23"/>
      <c r="H11" s="28">
        <f t="shared" si="1"/>
        <v>1004.4</v>
      </c>
      <c r="I11" s="22">
        <f t="shared" si="2"/>
        <v>602.64</v>
      </c>
      <c r="J11" s="22" t="e">
        <f t="shared" si="0"/>
        <v>#NAME?</v>
      </c>
      <c r="K11" s="22">
        <f t="shared" si="3"/>
        <v>803.52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</row>
    <row r="12" spans="1:53" ht="12.75">
      <c r="A12" s="4" t="s">
        <v>119</v>
      </c>
      <c r="B12" s="20" t="s">
        <v>100</v>
      </c>
      <c r="C12" s="5" t="s">
        <v>22</v>
      </c>
      <c r="D12" s="5" t="s">
        <v>23</v>
      </c>
      <c r="E12" s="6">
        <v>2826.28125</v>
      </c>
      <c r="F12" s="7">
        <v>1130.5125</v>
      </c>
      <c r="G12" s="23"/>
      <c r="H12" s="28">
        <f t="shared" si="1"/>
        <v>2826.28125</v>
      </c>
      <c r="I12" s="22">
        <f t="shared" si="2"/>
        <v>2826.28125</v>
      </c>
      <c r="J12" s="22" t="e">
        <f t="shared" si="0"/>
        <v>#NAME?</v>
      </c>
      <c r="K12" s="22">
        <f t="shared" si="3"/>
        <v>3391.5375000000004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</row>
    <row r="13" spans="1:53" ht="12.75">
      <c r="A13" s="4" t="s">
        <v>120</v>
      </c>
      <c r="B13" s="20" t="s">
        <v>101</v>
      </c>
      <c r="C13" s="5" t="s">
        <v>24</v>
      </c>
      <c r="D13" s="5" t="s">
        <v>25</v>
      </c>
      <c r="E13" s="6">
        <v>90.5625</v>
      </c>
      <c r="F13" s="7">
        <v>36.225</v>
      </c>
      <c r="G13" s="23"/>
      <c r="H13" s="28">
        <f t="shared" si="1"/>
        <v>90.5625</v>
      </c>
      <c r="I13" s="22">
        <f t="shared" si="2"/>
        <v>54.337500000000006</v>
      </c>
      <c r="J13" s="22" t="e">
        <f t="shared" si="0"/>
        <v>#NAME?</v>
      </c>
      <c r="K13" s="22">
        <f t="shared" si="3"/>
        <v>72.45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</row>
    <row r="14" spans="1:53" ht="12.75">
      <c r="A14" s="4" t="s">
        <v>121</v>
      </c>
      <c r="B14" s="20" t="s">
        <v>102</v>
      </c>
      <c r="C14" s="5" t="s">
        <v>26</v>
      </c>
      <c r="D14" s="5" t="s">
        <v>27</v>
      </c>
      <c r="E14" s="6">
        <v>312.975</v>
      </c>
      <c r="F14" s="7">
        <v>125.19</v>
      </c>
      <c r="G14" s="23"/>
      <c r="H14" s="28">
        <f t="shared" si="1"/>
        <v>312.975</v>
      </c>
      <c r="I14" s="22">
        <f t="shared" si="2"/>
        <v>187.785</v>
      </c>
      <c r="J14" s="22" t="e">
        <f t="shared" si="0"/>
        <v>#NAME?</v>
      </c>
      <c r="K14" s="22">
        <f t="shared" si="3"/>
        <v>250.38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</row>
    <row r="15" spans="1:53" ht="12.75">
      <c r="A15" s="4" t="s">
        <v>122</v>
      </c>
      <c r="B15" s="20" t="s">
        <v>103</v>
      </c>
      <c r="C15" s="5" t="s">
        <v>28</v>
      </c>
      <c r="D15" s="5" t="s">
        <v>29</v>
      </c>
      <c r="E15" s="6">
        <v>4801.8375</v>
      </c>
      <c r="F15" s="7">
        <v>1920.735</v>
      </c>
      <c r="G15" s="23"/>
      <c r="H15" s="28">
        <f t="shared" si="1"/>
        <v>4801.8375</v>
      </c>
      <c r="I15" s="22">
        <f t="shared" si="2"/>
        <v>4801.8375</v>
      </c>
      <c r="J15" s="22" t="e">
        <f t="shared" si="0"/>
        <v>#NAME?</v>
      </c>
      <c r="K15" s="22">
        <f t="shared" si="3"/>
        <v>6722.572499999999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</row>
    <row r="16" spans="1:53" ht="12.75">
      <c r="A16" s="4" t="s">
        <v>123</v>
      </c>
      <c r="B16" s="20" t="s">
        <v>104</v>
      </c>
      <c r="C16" s="5" t="s">
        <v>30</v>
      </c>
      <c r="D16" s="5" t="s">
        <v>31</v>
      </c>
      <c r="E16" s="6">
        <v>9285.975</v>
      </c>
      <c r="F16" s="7">
        <v>3714.39</v>
      </c>
      <c r="G16" s="23"/>
      <c r="H16" s="28">
        <f t="shared" si="1"/>
        <v>9285.975</v>
      </c>
      <c r="I16" s="22">
        <f t="shared" si="2"/>
        <v>9285.975</v>
      </c>
      <c r="J16" s="22" t="e">
        <f t="shared" si="0"/>
        <v>#NAME?</v>
      </c>
      <c r="K16" s="22">
        <f t="shared" si="3"/>
        <v>14857.56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</row>
    <row r="17" spans="1:53" ht="12.75">
      <c r="A17" s="4" t="s">
        <v>124</v>
      </c>
      <c r="B17" s="20" t="s">
        <v>105</v>
      </c>
      <c r="C17" s="5" t="s">
        <v>32</v>
      </c>
      <c r="D17" s="5" t="s">
        <v>33</v>
      </c>
      <c r="E17" s="6">
        <v>404.55</v>
      </c>
      <c r="F17" s="7">
        <v>161.82</v>
      </c>
      <c r="G17" s="23"/>
      <c r="H17" s="28">
        <f t="shared" si="1"/>
        <v>404.54999999999995</v>
      </c>
      <c r="I17" s="22">
        <f t="shared" si="2"/>
        <v>242.73</v>
      </c>
      <c r="J17" s="22" t="e">
        <f t="shared" si="0"/>
        <v>#NAME?</v>
      </c>
      <c r="K17" s="22">
        <f t="shared" si="3"/>
        <v>323.64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</row>
    <row r="18" spans="1:53" ht="13.5" thickBot="1">
      <c r="A18" s="8" t="s">
        <v>125</v>
      </c>
      <c r="B18" s="21" t="s">
        <v>101</v>
      </c>
      <c r="C18" s="9" t="s">
        <v>34</v>
      </c>
      <c r="D18" s="9" t="s">
        <v>35</v>
      </c>
      <c r="E18" s="10">
        <v>716.625</v>
      </c>
      <c r="F18" s="11">
        <v>286.65</v>
      </c>
      <c r="G18" s="23"/>
      <c r="H18" s="29">
        <f t="shared" si="1"/>
        <v>716.625</v>
      </c>
      <c r="I18" s="30">
        <f t="shared" si="2"/>
        <v>429.97499999999997</v>
      </c>
      <c r="J18" s="22" t="e">
        <f t="shared" si="0"/>
        <v>#NAME?</v>
      </c>
      <c r="K18" s="30">
        <f t="shared" si="3"/>
        <v>573.3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</row>
    <row r="19" spans="1:53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</row>
    <row r="20" spans="1:53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</row>
    <row r="21" spans="1:53" ht="15.75">
      <c r="A21" s="24"/>
      <c r="B21" s="24"/>
      <c r="C21" s="24"/>
      <c r="D21" s="24" t="s">
        <v>126</v>
      </c>
      <c r="E21" s="43" t="s">
        <v>135</v>
      </c>
      <c r="F21" s="43"/>
      <c r="G21" s="4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</row>
    <row r="22" spans="1:53" ht="12.75">
      <c r="A22" s="24"/>
      <c r="B22" s="24"/>
      <c r="C22" s="24"/>
      <c r="D22" s="24" t="str">
        <f>A5</f>
        <v>P1231</v>
      </c>
      <c r="E22" s="24" t="str">
        <f>RIGHT(D22,4)</f>
        <v>1231</v>
      </c>
      <c r="F22" s="24">
        <f>MOD(MID(E22,1,1)*MID(E22,2,1)*MID(E22,3,1)*MID(E22,4,1),9)</f>
        <v>6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</row>
    <row r="23" spans="1:53" ht="12.75">
      <c r="A23" s="24"/>
      <c r="B23" s="24"/>
      <c r="C23" s="24"/>
      <c r="D23" s="24" t="str">
        <f aca="true" t="shared" si="4" ref="D23:D35">A6</f>
        <v>P1232</v>
      </c>
      <c r="E23" s="24" t="str">
        <f aca="true" t="shared" si="5" ref="E23:E35">RIGHT(D23,4)</f>
        <v>1232</v>
      </c>
      <c r="F23" s="24">
        <f aca="true" t="shared" si="6" ref="F23:F35">MOD(MID(E23,1,1)*MID(E23,2,1)*MID(E23,3,1)*MID(E23,4,1),9)</f>
        <v>3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</row>
    <row r="24" spans="1:53" ht="12.75">
      <c r="A24" s="24"/>
      <c r="B24" s="24"/>
      <c r="C24" s="24"/>
      <c r="D24" s="24" t="str">
        <f t="shared" si="4"/>
        <v>P1233</v>
      </c>
      <c r="E24" s="24" t="str">
        <f t="shared" si="5"/>
        <v>1233</v>
      </c>
      <c r="F24" s="24">
        <f t="shared" si="6"/>
        <v>0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</row>
    <row r="25" spans="1:53" ht="12.75">
      <c r="A25" s="24"/>
      <c r="B25" s="24"/>
      <c r="C25" s="24"/>
      <c r="D25" s="24" t="str">
        <f t="shared" si="4"/>
        <v>P1234</v>
      </c>
      <c r="E25" s="24" t="str">
        <f t="shared" si="5"/>
        <v>1234</v>
      </c>
      <c r="F25" s="24">
        <f t="shared" si="6"/>
        <v>6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</row>
    <row r="26" spans="1:53" ht="12.75">
      <c r="A26" s="24"/>
      <c r="B26" s="24"/>
      <c r="C26" s="24"/>
      <c r="D26" s="24" t="str">
        <f t="shared" si="4"/>
        <v>P1235</v>
      </c>
      <c r="E26" s="24" t="str">
        <f t="shared" si="5"/>
        <v>1235</v>
      </c>
      <c r="F26" s="24">
        <f t="shared" si="6"/>
        <v>3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</row>
    <row r="27" spans="1:53" ht="12.75">
      <c r="A27" s="24"/>
      <c r="B27" s="24"/>
      <c r="C27" s="24"/>
      <c r="D27" s="24" t="str">
        <f t="shared" si="4"/>
        <v>P1236</v>
      </c>
      <c r="E27" s="24" t="str">
        <f t="shared" si="5"/>
        <v>1236</v>
      </c>
      <c r="F27" s="24">
        <f t="shared" si="6"/>
        <v>0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</row>
    <row r="28" spans="1:53" ht="12.75">
      <c r="A28" s="24"/>
      <c r="B28" s="24"/>
      <c r="C28" s="24"/>
      <c r="D28" s="24" t="str">
        <f t="shared" si="4"/>
        <v>P1237</v>
      </c>
      <c r="E28" s="24" t="str">
        <f t="shared" si="5"/>
        <v>1237</v>
      </c>
      <c r="F28" s="24">
        <f t="shared" si="6"/>
        <v>6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</row>
    <row r="29" spans="1:53" ht="12.75">
      <c r="A29" s="24">
        <v>5</v>
      </c>
      <c r="B29" s="24"/>
      <c r="C29" s="24"/>
      <c r="D29" s="24" t="str">
        <f t="shared" si="4"/>
        <v>P1238</v>
      </c>
      <c r="E29" s="24" t="str">
        <f t="shared" si="5"/>
        <v>1238</v>
      </c>
      <c r="F29" s="24">
        <f t="shared" si="6"/>
        <v>3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</row>
    <row r="30" spans="1:53" ht="12.75">
      <c r="A30" s="24">
        <v>10</v>
      </c>
      <c r="B30" s="24"/>
      <c r="C30" s="24"/>
      <c r="D30" s="24" t="str">
        <f t="shared" si="4"/>
        <v>P1239</v>
      </c>
      <c r="E30" s="24" t="str">
        <f t="shared" si="5"/>
        <v>1239</v>
      </c>
      <c r="F30" s="24">
        <f t="shared" si="6"/>
        <v>0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</row>
    <row r="31" spans="1:53" ht="12.75">
      <c r="A31" s="24">
        <v>15</v>
      </c>
      <c r="B31" s="24"/>
      <c r="C31" s="24"/>
      <c r="D31" s="24" t="str">
        <f t="shared" si="4"/>
        <v>P1241</v>
      </c>
      <c r="E31" s="24" t="str">
        <f t="shared" si="5"/>
        <v>1241</v>
      </c>
      <c r="F31" s="24">
        <f t="shared" si="6"/>
        <v>8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</row>
    <row r="32" spans="1:53" ht="12.75">
      <c r="A32" s="24">
        <v>20</v>
      </c>
      <c r="B32" s="24"/>
      <c r="C32" s="24"/>
      <c r="D32" s="24" t="str">
        <f t="shared" si="4"/>
        <v>P1242</v>
      </c>
      <c r="E32" s="24" t="str">
        <f t="shared" si="5"/>
        <v>1242</v>
      </c>
      <c r="F32" s="24">
        <f t="shared" si="6"/>
        <v>7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</row>
    <row r="33" spans="1:53" ht="12.75">
      <c r="A33" s="24">
        <v>25</v>
      </c>
      <c r="B33" s="24"/>
      <c r="C33" s="24"/>
      <c r="D33" s="24" t="str">
        <f t="shared" si="4"/>
        <v>P1243</v>
      </c>
      <c r="E33" s="24" t="str">
        <f t="shared" si="5"/>
        <v>1243</v>
      </c>
      <c r="F33" s="24">
        <f t="shared" si="6"/>
        <v>6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</row>
    <row r="34" spans="1:53" ht="12.75">
      <c r="A34" s="24">
        <v>30</v>
      </c>
      <c r="B34" s="24"/>
      <c r="C34" s="24"/>
      <c r="D34" s="24" t="str">
        <f t="shared" si="4"/>
        <v>P1244</v>
      </c>
      <c r="E34" s="24" t="str">
        <f t="shared" si="5"/>
        <v>1244</v>
      </c>
      <c r="F34" s="24">
        <f t="shared" si="6"/>
        <v>5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</row>
    <row r="35" spans="1:53" ht="12.75">
      <c r="A35" s="24">
        <v>35</v>
      </c>
      <c r="B35" s="24"/>
      <c r="C35" s="24"/>
      <c r="D35" s="24" t="str">
        <f t="shared" si="4"/>
        <v>P1245</v>
      </c>
      <c r="E35" s="24" t="str">
        <f t="shared" si="5"/>
        <v>1245</v>
      </c>
      <c r="F35" s="24">
        <f t="shared" si="6"/>
        <v>4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</row>
    <row r="36" spans="1:53" ht="12.75">
      <c r="A36" s="24">
        <v>40</v>
      </c>
      <c r="B36" s="24"/>
      <c r="C36" s="24"/>
      <c r="D36" s="24"/>
      <c r="E36" s="24"/>
      <c r="F36" s="2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</row>
    <row r="37" spans="1:53" ht="12.75">
      <c r="A37" s="24">
        <v>45</v>
      </c>
      <c r="B37" s="24"/>
      <c r="C37" s="24"/>
      <c r="D37" s="24"/>
      <c r="E37" s="24"/>
      <c r="F37" s="2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</row>
    <row r="38" spans="1:53" ht="12.75">
      <c r="A38" s="24">
        <v>50</v>
      </c>
      <c r="B38" s="24"/>
      <c r="C38" s="24"/>
      <c r="D38" s="24"/>
      <c r="E38" s="24"/>
      <c r="F38" s="2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</row>
    <row r="39" spans="1:53" ht="12.75">
      <c r="A39" s="24">
        <v>55</v>
      </c>
      <c r="B39" s="24"/>
      <c r="C39" s="24"/>
      <c r="D39" s="24"/>
      <c r="E39" s="24"/>
      <c r="F39" s="2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</row>
    <row r="40" spans="1:53" ht="12.75">
      <c r="A40" s="24">
        <v>60</v>
      </c>
      <c r="B40" s="24"/>
      <c r="C40" s="24"/>
      <c r="D40" s="24"/>
      <c r="E40" s="24"/>
      <c r="F40" s="2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</row>
    <row r="41" spans="1:53" ht="12.75">
      <c r="A41" s="24">
        <v>65</v>
      </c>
      <c r="B41" s="24"/>
      <c r="C41" s="24"/>
      <c r="D41" s="24"/>
      <c r="E41" s="24"/>
      <c r="F41" s="2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</row>
    <row r="42" spans="1:53" ht="12.75">
      <c r="A42" s="24">
        <v>70</v>
      </c>
      <c r="B42" s="24"/>
      <c r="C42" s="24"/>
      <c r="D42" s="24"/>
      <c r="E42" s="24"/>
      <c r="F42" s="2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</row>
    <row r="43" spans="1:53" ht="12.75">
      <c r="A43" s="24">
        <v>75</v>
      </c>
      <c r="B43" s="24"/>
      <c r="C43" s="24"/>
      <c r="D43" s="24"/>
      <c r="E43" s="24"/>
      <c r="F43" s="2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</row>
    <row r="44" spans="1:53" ht="12.75">
      <c r="A44" s="24">
        <v>80</v>
      </c>
      <c r="B44" s="24"/>
      <c r="C44" s="24"/>
      <c r="D44" s="24"/>
      <c r="E44" s="24"/>
      <c r="F44" s="2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</row>
    <row r="45" spans="1:53" ht="12.75">
      <c r="A45" s="24">
        <v>85</v>
      </c>
      <c r="B45" s="24"/>
      <c r="C45" s="24"/>
      <c r="D45" s="24"/>
      <c r="E45" s="24"/>
      <c r="F45" s="2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</row>
    <row r="46" spans="1:53" ht="12.75">
      <c r="A46" s="24">
        <v>90</v>
      </c>
      <c r="B46" s="24"/>
      <c r="C46" s="24"/>
      <c r="D46" s="24"/>
      <c r="E46" s="24"/>
      <c r="F46" s="2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</row>
    <row r="47" spans="1:53" ht="12.75">
      <c r="A47" s="24">
        <v>95</v>
      </c>
      <c r="B47" s="24"/>
      <c r="C47" s="24"/>
      <c r="D47" s="24"/>
      <c r="E47" s="24"/>
      <c r="F47" s="2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</row>
    <row r="48" spans="1:53" ht="12.75">
      <c r="A48" s="24">
        <v>100</v>
      </c>
      <c r="B48" s="24"/>
      <c r="C48" s="24"/>
      <c r="D48" s="24"/>
      <c r="E48" s="24"/>
      <c r="F48" s="2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</row>
    <row r="49" spans="1:53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</row>
    <row r="50" spans="1:53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</row>
    <row r="51" spans="1:53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</row>
    <row r="52" spans="1:53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</row>
    <row r="53" spans="1:53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</row>
    <row r="54" spans="1:53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</row>
    <row r="55" spans="1:53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</row>
    <row r="56" spans="1:53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</row>
    <row r="57" spans="1:53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</row>
    <row r="58" spans="1:53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</row>
    <row r="59" spans="1:53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</row>
    <row r="60" spans="1:53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</row>
    <row r="61" spans="1:53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</row>
    <row r="62" spans="1:53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</row>
    <row r="63" spans="1:53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</row>
    <row r="64" spans="1:53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</row>
    <row r="65" spans="1:53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</row>
    <row r="66" spans="1:53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</row>
    <row r="67" spans="1:53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</row>
    <row r="68" spans="1:53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</row>
    <row r="69" spans="1:53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</row>
    <row r="70" spans="1:53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</row>
    <row r="71" spans="1:53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</row>
    <row r="72" spans="1:53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</row>
    <row r="73" spans="1:53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</row>
    <row r="74" spans="1:53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</row>
    <row r="75" spans="1:53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</row>
    <row r="76" spans="1:53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</row>
    <row r="77" spans="1:53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</row>
    <row r="78" spans="1:53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</row>
    <row r="79" spans="1:53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</row>
    <row r="80" spans="1:53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</row>
    <row r="81" spans="1:53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</row>
    <row r="82" spans="1:53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</row>
    <row r="83" spans="1:53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</row>
    <row r="84" spans="1:53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</row>
    <row r="85" spans="1:53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</row>
    <row r="86" spans="1:53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</row>
    <row r="87" spans="1:53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</row>
    <row r="88" spans="1:53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</row>
    <row r="89" spans="1:53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</row>
    <row r="90" spans="1:53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</row>
    <row r="91" spans="1:53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</row>
    <row r="92" spans="1:53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</row>
    <row r="93" spans="1:53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</row>
    <row r="94" spans="1:53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</row>
    <row r="95" spans="1:53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</row>
    <row r="96" spans="1:53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</row>
    <row r="97" spans="1:53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</row>
    <row r="98" spans="1:53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</row>
    <row r="99" spans="1:53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</row>
    <row r="100" spans="1:53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</row>
    <row r="101" spans="1:53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</row>
    <row r="102" spans="1:53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</row>
    <row r="103" spans="1:53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</row>
    <row r="104" spans="1:53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</row>
    <row r="105" spans="1:53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</row>
    <row r="106" spans="1:53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</row>
    <row r="107" spans="1:53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</row>
    <row r="108" spans="1:53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</row>
    <row r="109" spans="1:53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</row>
    <row r="110" spans="1:53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</row>
    <row r="111" spans="1:53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</row>
    <row r="112" spans="1:53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</row>
    <row r="113" spans="1:53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</row>
    <row r="114" spans="1:53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</row>
    <row r="115" spans="1:53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</row>
    <row r="116" spans="1:53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</row>
    <row r="117" spans="1:53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</row>
    <row r="118" spans="1:53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</row>
    <row r="119" spans="1:53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</row>
    <row r="120" spans="1:53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</row>
    <row r="121" spans="1:53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</row>
    <row r="122" spans="1:53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</row>
    <row r="123" spans="1:53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</row>
    <row r="124" spans="1:53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</row>
    <row r="125" spans="1:53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</row>
    <row r="126" spans="1:53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</row>
    <row r="127" spans="1:53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</row>
    <row r="128" spans="1:53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</row>
    <row r="129" spans="1:53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</row>
    <row r="130" spans="1:53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</row>
    <row r="131" spans="1:53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</row>
    <row r="132" spans="1:53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</row>
    <row r="133" spans="1:53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</row>
    <row r="134" spans="1:53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</row>
    <row r="135" spans="1:53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</row>
    <row r="136" spans="1:53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</row>
    <row r="137" spans="1:53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</row>
    <row r="138" spans="1:53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</row>
    <row r="139" spans="1:53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</row>
    <row r="140" spans="1:53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</row>
    <row r="141" spans="1:53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</row>
    <row r="142" spans="1:53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</row>
    <row r="143" spans="1:53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</row>
    <row r="144" spans="1:53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</row>
    <row r="145" spans="1:53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</row>
    <row r="146" spans="1:53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</row>
    <row r="147" spans="1:53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</row>
    <row r="148" spans="1:53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</row>
    <row r="149" spans="1:53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</row>
    <row r="150" spans="1:53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</row>
    <row r="151" spans="1:53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</row>
    <row r="152" spans="1:53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</row>
    <row r="153" spans="1:53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</row>
    <row r="154" spans="1:53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</row>
    <row r="155" spans="1:53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</row>
    <row r="156" spans="1:53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</row>
    <row r="157" spans="1:53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</row>
    <row r="158" spans="1:53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</row>
    <row r="159" spans="1:53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</row>
    <row r="160" spans="1:53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</row>
    <row r="161" spans="1:53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</row>
    <row r="162" spans="1:53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</row>
    <row r="163" spans="1:53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</row>
    <row r="164" spans="1:53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</row>
    <row r="165" spans="1:53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</row>
    <row r="166" spans="1:53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</row>
    <row r="167" spans="1:53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</row>
    <row r="168" spans="1:53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</row>
    <row r="169" spans="1:53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</row>
    <row r="170" spans="1:53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</row>
    <row r="171" spans="1:53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</row>
    <row r="172" spans="1:53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</row>
    <row r="173" spans="1:53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</row>
    <row r="174" spans="1:53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</row>
    <row r="175" spans="1:53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</row>
    <row r="176" spans="1:53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</row>
    <row r="177" spans="1:53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</row>
    <row r="178" spans="1:53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</row>
    <row r="179" spans="1:53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</row>
    <row r="180" spans="1:53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</row>
    <row r="181" spans="1:53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</row>
    <row r="182" spans="1:53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</row>
    <row r="183" spans="1:53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</row>
    <row r="184" spans="1:53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</row>
    <row r="185" spans="1:53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</row>
    <row r="186" spans="1:53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</row>
    <row r="187" spans="1:53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</row>
    <row r="188" spans="1:53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</row>
    <row r="189" spans="1:53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</row>
    <row r="190" spans="1:53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</row>
    <row r="191" spans="1:53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</row>
    <row r="192" spans="1:53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</row>
    <row r="193" spans="1:53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</row>
    <row r="194" spans="1:53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</row>
    <row r="195" spans="1:53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</row>
    <row r="196" spans="1:53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</row>
    <row r="197" spans="1:53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</row>
    <row r="198" spans="1:53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</row>
    <row r="199" spans="1:53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</row>
    <row r="200" spans="1:53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</row>
    <row r="201" spans="1:53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</row>
    <row r="202" spans="1:53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</row>
    <row r="203" spans="1:53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</row>
    <row r="204" spans="1:53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</row>
    <row r="205" spans="1:53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</row>
    <row r="206" spans="1:53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</row>
    <row r="207" spans="1:53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</row>
    <row r="208" spans="1:53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</row>
    <row r="209" spans="1:53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</row>
    <row r="210" spans="1:53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</row>
    <row r="211" spans="1:53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</row>
    <row r="212" spans="1:53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</row>
    <row r="213" spans="1:53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</row>
    <row r="214" spans="1:53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</row>
    <row r="215" spans="1:53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</row>
    <row r="216" spans="1:53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</row>
    <row r="217" spans="1:53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</row>
    <row r="218" spans="1:53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</row>
    <row r="219" spans="1:53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</row>
    <row r="220" spans="1:53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</row>
    <row r="221" spans="1:53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</row>
    <row r="222" spans="1:5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</row>
    <row r="223" spans="1:53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</row>
    <row r="224" spans="1:53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</row>
    <row r="225" spans="1:53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</row>
    <row r="226" spans="1:53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</row>
    <row r="227" spans="1:53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</row>
    <row r="228" spans="1:53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</row>
    <row r="229" spans="1:53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</row>
    <row r="230" spans="1:53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</row>
    <row r="231" spans="1:53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</row>
    <row r="232" spans="1:53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</row>
    <row r="233" spans="1:53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</row>
    <row r="234" spans="1:53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</row>
    <row r="235" spans="1:53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</row>
    <row r="236" spans="1:53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</row>
    <row r="237" spans="1:53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</row>
    <row r="238" spans="1:53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</row>
    <row r="239" spans="1:53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</row>
    <row r="240" spans="1:53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</row>
    <row r="241" spans="1:53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</row>
    <row r="242" spans="1:53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</row>
    <row r="243" spans="1:53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</row>
    <row r="244" spans="1:53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</row>
    <row r="245" spans="6:53" ht="12.75"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</row>
  </sheetData>
  <sheetProtection/>
  <mergeCells count="1">
    <mergeCell ref="E21:G2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P30"/>
  <sheetViews>
    <sheetView workbookViewId="0" topLeftCell="A1">
      <selection activeCell="A5" sqref="A5:K11"/>
    </sheetView>
  </sheetViews>
  <sheetFormatPr defaultColWidth="11.421875" defaultRowHeight="12.75"/>
  <cols>
    <col min="1" max="1" width="6.421875" style="0" customWidth="1"/>
    <col min="2" max="2" width="22.00390625" style="0" customWidth="1"/>
    <col min="3" max="3" width="18.7109375" style="0" bestFit="1" customWidth="1"/>
    <col min="4" max="4" width="5.28125" style="0" bestFit="1" customWidth="1"/>
    <col min="5" max="5" width="9.7109375" style="0" bestFit="1" customWidth="1"/>
    <col min="6" max="6" width="12.421875" style="0" bestFit="1" customWidth="1"/>
    <col min="7" max="7" width="14.57421875" style="0" bestFit="1" customWidth="1"/>
    <col min="8" max="8" width="14.140625" style="0" bestFit="1" customWidth="1"/>
    <col min="9" max="9" width="9.57421875" style="0" bestFit="1" customWidth="1"/>
    <col min="10" max="10" width="8.7109375" style="0" bestFit="1" customWidth="1"/>
    <col min="11" max="11" width="6.8515625" style="0" bestFit="1" customWidth="1"/>
    <col min="12" max="12" width="7.00390625" style="0" bestFit="1" customWidth="1"/>
  </cols>
  <sheetData>
    <row r="1" spans="1:16" ht="20.25">
      <c r="A1" s="31" t="s">
        <v>127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33"/>
      <c r="N1" s="33"/>
      <c r="O1" s="33"/>
      <c r="P1" s="33"/>
    </row>
    <row r="2" spans="1:16" ht="12.75">
      <c r="A2" s="33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3"/>
      <c r="N2" s="33"/>
      <c r="O2" s="33"/>
      <c r="P2" s="33"/>
    </row>
    <row r="3" spans="1:16" ht="13.5" thickBot="1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3"/>
      <c r="N3" s="33"/>
      <c r="O3" s="33"/>
      <c r="P3" s="33"/>
    </row>
    <row r="4" spans="1:16" ht="12.75">
      <c r="A4" s="34" t="s">
        <v>37</v>
      </c>
      <c r="B4" s="35" t="s">
        <v>38</v>
      </c>
      <c r="C4" s="35" t="s">
        <v>2</v>
      </c>
      <c r="D4" s="35" t="s">
        <v>39</v>
      </c>
      <c r="E4" s="35" t="s">
        <v>40</v>
      </c>
      <c r="F4" s="35" t="s">
        <v>3</v>
      </c>
      <c r="G4" s="35" t="s">
        <v>4</v>
      </c>
      <c r="H4" s="35" t="s">
        <v>5</v>
      </c>
      <c r="I4" s="35" t="s">
        <v>41</v>
      </c>
      <c r="J4" s="35" t="s">
        <v>42</v>
      </c>
      <c r="K4" s="36" t="s">
        <v>43</v>
      </c>
      <c r="L4" s="33"/>
      <c r="M4" s="33"/>
      <c r="N4" s="33"/>
      <c r="O4" s="33"/>
      <c r="P4" s="33"/>
    </row>
    <row r="5" spans="1:16" ht="12.75">
      <c r="A5" s="37" t="s">
        <v>128</v>
      </c>
      <c r="B5" s="38" t="s">
        <v>8</v>
      </c>
      <c r="C5" s="38" t="s">
        <v>44</v>
      </c>
      <c r="D5" s="38">
        <v>45127</v>
      </c>
      <c r="E5" s="38" t="s">
        <v>45</v>
      </c>
      <c r="F5" s="38" t="s">
        <v>46</v>
      </c>
      <c r="G5" s="38" t="s">
        <v>47</v>
      </c>
      <c r="H5" s="38" t="s">
        <v>48</v>
      </c>
      <c r="I5" s="38" t="s">
        <v>49</v>
      </c>
      <c r="J5" s="38" t="s">
        <v>50</v>
      </c>
      <c r="K5" s="39">
        <v>0.08</v>
      </c>
      <c r="L5" s="33"/>
      <c r="M5" s="33"/>
      <c r="N5" s="33"/>
      <c r="O5" s="33"/>
      <c r="P5" s="33"/>
    </row>
    <row r="6" spans="1:16" ht="12.75">
      <c r="A6" s="37" t="s">
        <v>129</v>
      </c>
      <c r="B6" s="38" t="s">
        <v>51</v>
      </c>
      <c r="C6" s="38" t="s">
        <v>52</v>
      </c>
      <c r="D6" s="38">
        <v>44137</v>
      </c>
      <c r="E6" s="38" t="s">
        <v>53</v>
      </c>
      <c r="F6" s="38" t="s">
        <v>54</v>
      </c>
      <c r="G6" s="38" t="s">
        <v>55</v>
      </c>
      <c r="H6" s="38" t="s">
        <v>56</v>
      </c>
      <c r="I6" s="38" t="s">
        <v>57</v>
      </c>
      <c r="J6" s="38" t="s">
        <v>58</v>
      </c>
      <c r="K6" s="39">
        <v>0.07</v>
      </c>
      <c r="L6" s="33"/>
      <c r="M6" s="33"/>
      <c r="N6" s="33"/>
      <c r="O6" s="33"/>
      <c r="P6" s="33"/>
    </row>
    <row r="7" spans="1:16" ht="12.75">
      <c r="A7" s="37" t="s">
        <v>130</v>
      </c>
      <c r="B7" s="38" t="s">
        <v>59</v>
      </c>
      <c r="C7" s="38" t="s">
        <v>60</v>
      </c>
      <c r="D7" s="38">
        <v>48249</v>
      </c>
      <c r="E7" s="38" t="s">
        <v>61</v>
      </c>
      <c r="F7" s="38" t="s">
        <v>62</v>
      </c>
      <c r="G7" s="38" t="s">
        <v>63</v>
      </c>
      <c r="H7" s="38" t="s">
        <v>64</v>
      </c>
      <c r="I7" s="38" t="s">
        <v>65</v>
      </c>
      <c r="J7" s="38" t="s">
        <v>66</v>
      </c>
      <c r="K7" s="39">
        <v>0.05</v>
      </c>
      <c r="L7" s="33"/>
      <c r="M7" s="33"/>
      <c r="N7" s="33"/>
      <c r="O7" s="33"/>
      <c r="P7" s="33"/>
    </row>
    <row r="8" spans="1:16" ht="12.75">
      <c r="A8" s="37" t="s">
        <v>131</v>
      </c>
      <c r="B8" s="38" t="s">
        <v>67</v>
      </c>
      <c r="C8" s="38" t="s">
        <v>68</v>
      </c>
      <c r="D8" s="38">
        <v>48712</v>
      </c>
      <c r="E8" s="38" t="s">
        <v>69</v>
      </c>
      <c r="F8" s="38" t="s">
        <v>70</v>
      </c>
      <c r="G8" s="38" t="s">
        <v>71</v>
      </c>
      <c r="H8" s="38" t="s">
        <v>72</v>
      </c>
      <c r="I8" s="38" t="s">
        <v>73</v>
      </c>
      <c r="J8" s="38" t="s">
        <v>74</v>
      </c>
      <c r="K8" s="39">
        <v>0.06</v>
      </c>
      <c r="L8" s="33"/>
      <c r="M8" s="33"/>
      <c r="N8" s="33"/>
      <c r="O8" s="33"/>
      <c r="P8" s="33"/>
    </row>
    <row r="9" spans="1:16" ht="12.75">
      <c r="A9" s="37" t="s">
        <v>132</v>
      </c>
      <c r="B9" s="38" t="s">
        <v>75</v>
      </c>
      <c r="C9" s="38" t="s">
        <v>76</v>
      </c>
      <c r="D9" s="38">
        <v>48727</v>
      </c>
      <c r="E9" s="38" t="s">
        <v>77</v>
      </c>
      <c r="F9" s="38" t="s">
        <v>78</v>
      </c>
      <c r="G9" s="38" t="s">
        <v>79</v>
      </c>
      <c r="H9" s="38" t="s">
        <v>80</v>
      </c>
      <c r="I9" s="38" t="s">
        <v>81</v>
      </c>
      <c r="J9" s="38" t="s">
        <v>82</v>
      </c>
      <c r="K9" s="39">
        <v>0.09</v>
      </c>
      <c r="L9" s="33"/>
      <c r="M9" s="33"/>
      <c r="N9" s="33"/>
      <c r="O9" s="33"/>
      <c r="P9" s="33"/>
    </row>
    <row r="10" spans="1:16" ht="12.75">
      <c r="A10" s="37" t="s">
        <v>133</v>
      </c>
      <c r="B10" s="38" t="s">
        <v>83</v>
      </c>
      <c r="C10" s="38" t="s">
        <v>84</v>
      </c>
      <c r="D10" s="38">
        <v>40213</v>
      </c>
      <c r="E10" s="38" t="s">
        <v>85</v>
      </c>
      <c r="F10" s="38" t="s">
        <v>86</v>
      </c>
      <c r="G10" s="38" t="s">
        <v>87</v>
      </c>
      <c r="H10" s="38" t="s">
        <v>88</v>
      </c>
      <c r="I10" s="38" t="s">
        <v>89</v>
      </c>
      <c r="J10" s="38" t="s">
        <v>90</v>
      </c>
      <c r="K10" s="39">
        <v>0.1</v>
      </c>
      <c r="L10" s="33"/>
      <c r="M10" s="33"/>
      <c r="N10" s="33"/>
      <c r="O10" s="33"/>
      <c r="P10" s="33"/>
    </row>
    <row r="11" spans="1:16" ht="13.5" thickBot="1">
      <c r="A11" s="40" t="s">
        <v>134</v>
      </c>
      <c r="B11" s="41" t="s">
        <v>91</v>
      </c>
      <c r="C11" s="41" t="s">
        <v>92</v>
      </c>
      <c r="D11" s="41">
        <v>47850</v>
      </c>
      <c r="E11" s="41" t="s">
        <v>93</v>
      </c>
      <c r="F11" s="41" t="s">
        <v>94</v>
      </c>
      <c r="G11" s="41" t="s">
        <v>95</v>
      </c>
      <c r="H11" s="41" t="s">
        <v>96</v>
      </c>
      <c r="I11" s="41" t="s">
        <v>97</v>
      </c>
      <c r="J11" s="41" t="s">
        <v>98</v>
      </c>
      <c r="K11" s="42">
        <v>0.15</v>
      </c>
      <c r="L11" s="33"/>
      <c r="M11" s="33"/>
      <c r="N11" s="33"/>
      <c r="O11" s="33"/>
      <c r="P11" s="33"/>
    </row>
    <row r="12" spans="1:16" ht="12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3"/>
      <c r="N12" s="33"/>
      <c r="O12" s="33"/>
      <c r="P12" s="33"/>
    </row>
    <row r="13" spans="1:16" ht="12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3"/>
      <c r="N13" s="33"/>
      <c r="O13" s="33"/>
      <c r="P13" s="33"/>
    </row>
    <row r="14" spans="1:16" ht="12.7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3"/>
      <c r="M14" s="33"/>
      <c r="N14" s="33"/>
      <c r="O14" s="33"/>
      <c r="P14" s="33"/>
    </row>
    <row r="15" spans="1:16" ht="12.7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3"/>
      <c r="N15" s="33"/>
      <c r="O15" s="33"/>
      <c r="P15" s="33"/>
    </row>
    <row r="16" spans="1:16" ht="12.7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3"/>
      <c r="N16" s="33"/>
      <c r="O16" s="33"/>
      <c r="P16" s="33"/>
    </row>
    <row r="17" spans="1:16" ht="12.7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3"/>
      <c r="N17" s="33"/>
      <c r="O17" s="33"/>
      <c r="P17" s="33"/>
    </row>
    <row r="18" spans="1:16" ht="12.7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3"/>
      <c r="N18" s="33"/>
      <c r="O18" s="33"/>
      <c r="P18" s="33"/>
    </row>
    <row r="19" spans="1:16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3"/>
      <c r="M19" s="33"/>
      <c r="N19" s="33"/>
      <c r="O19" s="33"/>
      <c r="P19" s="33"/>
    </row>
    <row r="20" spans="1:16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3"/>
      <c r="N20" s="33"/>
      <c r="O20" s="33"/>
      <c r="P20" s="33"/>
    </row>
    <row r="21" spans="1:16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3"/>
      <c r="N21" s="33"/>
      <c r="O21" s="33"/>
      <c r="P21" s="33"/>
    </row>
    <row r="22" spans="1:16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3"/>
      <c r="N22" s="33"/>
      <c r="O22" s="33"/>
      <c r="P22" s="33"/>
    </row>
    <row r="23" spans="1:16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16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cp:lastPrinted>2002-06-29T18:49:50Z</cp:lastPrinted>
  <dcterms:created xsi:type="dcterms:W3CDTF">1997-09-04T17:00:30Z</dcterms:created>
  <dcterms:modified xsi:type="dcterms:W3CDTF">2005-09-29T19:06:05Z</dcterms:modified>
  <cp:category/>
  <cp:version/>
  <cp:contentType/>
  <cp:contentStatus/>
</cp:coreProperties>
</file>