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5520" activeTab="0"/>
  </bookViews>
  <sheets>
    <sheet name="KW" sheetId="1" r:id="rId1"/>
    <sheet name="IZ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<sst xmlns="http://schemas.openxmlformats.org/spreadsheetml/2006/main" count="20" uniqueCount="11">
  <si>
    <t>Jahre</t>
  </si>
  <si>
    <t>Einnahme</t>
  </si>
  <si>
    <t>Ausgabe</t>
  </si>
  <si>
    <t>Abzinsungsfaktor</t>
  </si>
  <si>
    <t>Barwert
Einnahmen</t>
  </si>
  <si>
    <t>Barwert
Ausgaben</t>
  </si>
  <si>
    <t>kalk. Zinsen:</t>
  </si>
  <si>
    <t>Kapitalwertmethode</t>
  </si>
  <si>
    <t>Kapitalwert:</t>
  </si>
  <si>
    <t>Summen:</t>
  </si>
  <si>
    <t>Kapitalwertmethode (Interner Zinssatz)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</si>
</sst>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  <numFmt numFmtId="166" formatCode="0.0000%"/>
    <numFmt numFmtId="167" formatCode="0.00000%"/>
    <numFmt numFmtId="168" formatCode="0.000000%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/>
    </xf>
    <xf numFmtId="44" fontId="1" fillId="0" borderId="5" xfId="20" applyFont="1" applyBorder="1" applyAlignment="1">
      <alignment/>
    </xf>
    <xf numFmtId="0" fontId="1" fillId="0" borderId="5" xfId="0" applyFont="1" applyBorder="1" applyAlignment="1">
      <alignment/>
    </xf>
    <xf numFmtId="44" fontId="1" fillId="0" borderId="6" xfId="20" applyFont="1" applyBorder="1" applyAlignment="1">
      <alignment/>
    </xf>
    <xf numFmtId="44" fontId="1" fillId="0" borderId="5" xfId="0" applyNumberFormat="1" applyFont="1" applyBorder="1" applyAlignment="1">
      <alignment/>
    </xf>
    <xf numFmtId="44" fontId="1" fillId="0" borderId="6" xfId="0" applyNumberFormat="1" applyFont="1" applyBorder="1" applyAlignment="1">
      <alignment/>
    </xf>
    <xf numFmtId="0" fontId="2" fillId="2" borderId="7" xfId="0" applyFont="1" applyFill="1" applyBorder="1" applyAlignment="1">
      <alignment/>
    </xf>
    <xf numFmtId="0" fontId="1" fillId="0" borderId="8" xfId="0" applyFont="1" applyBorder="1" applyAlignment="1">
      <alignment/>
    </xf>
    <xf numFmtId="44" fontId="1" fillId="0" borderId="8" xfId="20" applyFont="1" applyBorder="1" applyAlignment="1">
      <alignment/>
    </xf>
    <xf numFmtId="44" fontId="2" fillId="0" borderId="9" xfId="20" applyFont="1" applyBorder="1" applyAlignment="1">
      <alignment/>
    </xf>
    <xf numFmtId="168" fontId="1" fillId="0" borderId="0" xfId="19" applyNumberFormat="1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16.421875" style="1" customWidth="1"/>
    <col min="2" max="3" width="19.421875" style="1" bestFit="1" customWidth="1"/>
    <col min="4" max="4" width="25.00390625" style="1" bestFit="1" customWidth="1"/>
    <col min="5" max="6" width="19.421875" style="1" bestFit="1" customWidth="1"/>
    <col min="7" max="16384" width="11.421875" style="1" customWidth="1"/>
  </cols>
  <sheetData>
    <row r="1" ht="26.25">
      <c r="A1" s="17" t="s">
        <v>7</v>
      </c>
    </row>
    <row r="3" spans="1:2" ht="18">
      <c r="A3" s="1" t="s">
        <v>6</v>
      </c>
      <c r="B3" s="16">
        <v>0.06</v>
      </c>
    </row>
    <row r="4" ht="18.75" thickBot="1"/>
    <row r="5" spans="1:6" ht="36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5" t="s">
        <v>5</v>
      </c>
    </row>
    <row r="6" spans="1:6" ht="18">
      <c r="A6" s="6">
        <v>0</v>
      </c>
      <c r="B6" s="7"/>
      <c r="C6" s="7">
        <v>100000</v>
      </c>
      <c r="D6" s="8">
        <f aca="true" t="shared" si="0" ref="D6:D16">1/(1+$B$3)^A6</f>
        <v>1</v>
      </c>
      <c r="E6" s="7">
        <f>B6*D6</f>
        <v>0</v>
      </c>
      <c r="F6" s="9">
        <f>C6*D6</f>
        <v>100000</v>
      </c>
    </row>
    <row r="7" spans="1:6" ht="18">
      <c r="A7" s="6">
        <v>1</v>
      </c>
      <c r="B7" s="7">
        <v>60000</v>
      </c>
      <c r="C7" s="7">
        <v>25000</v>
      </c>
      <c r="D7" s="8">
        <f t="shared" si="0"/>
        <v>0.9433962264150942</v>
      </c>
      <c r="E7" s="7">
        <f aca="true" t="shared" si="1" ref="E7:E16">B7*D7</f>
        <v>56603.773584905655</v>
      </c>
      <c r="F7" s="9">
        <f aca="true" t="shared" si="2" ref="F7:F16">C7*D7</f>
        <v>23584.905660377357</v>
      </c>
    </row>
    <row r="8" spans="1:6" ht="18">
      <c r="A8" s="6">
        <v>2</v>
      </c>
      <c r="B8" s="7">
        <v>50000</v>
      </c>
      <c r="C8" s="7">
        <v>25000</v>
      </c>
      <c r="D8" s="8">
        <f t="shared" si="0"/>
        <v>0.8899964400142398</v>
      </c>
      <c r="E8" s="7">
        <f t="shared" si="1"/>
        <v>44499.82200071199</v>
      </c>
      <c r="F8" s="9">
        <f t="shared" si="2"/>
        <v>22249.911000355994</v>
      </c>
    </row>
    <row r="9" spans="1:6" ht="18">
      <c r="A9" s="6">
        <v>3</v>
      </c>
      <c r="B9" s="7">
        <v>40000</v>
      </c>
      <c r="C9" s="7">
        <v>25000</v>
      </c>
      <c r="D9" s="8">
        <f t="shared" si="0"/>
        <v>0.8396192830323016</v>
      </c>
      <c r="E9" s="7">
        <f t="shared" si="1"/>
        <v>33584.771321292064</v>
      </c>
      <c r="F9" s="9">
        <f t="shared" si="2"/>
        <v>20990.48207580754</v>
      </c>
    </row>
    <row r="10" spans="1:6" ht="18">
      <c r="A10" s="6">
        <v>4</v>
      </c>
      <c r="B10" s="7">
        <v>30000</v>
      </c>
      <c r="C10" s="7"/>
      <c r="D10" s="8">
        <f t="shared" si="0"/>
        <v>0.7920936632380204</v>
      </c>
      <c r="E10" s="7">
        <f t="shared" si="1"/>
        <v>23762.809897140614</v>
      </c>
      <c r="F10" s="9">
        <f t="shared" si="2"/>
        <v>0</v>
      </c>
    </row>
    <row r="11" spans="1:6" ht="18">
      <c r="A11" s="6">
        <v>5</v>
      </c>
      <c r="B11" s="7">
        <v>20000</v>
      </c>
      <c r="C11" s="7"/>
      <c r="D11" s="8">
        <f t="shared" si="0"/>
        <v>0.7472581728660569</v>
      </c>
      <c r="E11" s="7">
        <f t="shared" si="1"/>
        <v>14945.163457321138</v>
      </c>
      <c r="F11" s="9">
        <f t="shared" si="2"/>
        <v>0</v>
      </c>
    </row>
    <row r="12" spans="1:6" ht="18" hidden="1">
      <c r="A12" s="6">
        <v>6</v>
      </c>
      <c r="B12" s="7"/>
      <c r="C12" s="7"/>
      <c r="D12" s="8">
        <f t="shared" si="0"/>
        <v>0.7049605404396763</v>
      </c>
      <c r="E12" s="7">
        <f t="shared" si="1"/>
        <v>0</v>
      </c>
      <c r="F12" s="9">
        <f t="shared" si="2"/>
        <v>0</v>
      </c>
    </row>
    <row r="13" spans="1:6" ht="18" hidden="1">
      <c r="A13" s="6">
        <v>7</v>
      </c>
      <c r="B13" s="7"/>
      <c r="C13" s="7"/>
      <c r="D13" s="8">
        <f t="shared" si="0"/>
        <v>0.665057113622336</v>
      </c>
      <c r="E13" s="7">
        <f t="shared" si="1"/>
        <v>0</v>
      </c>
      <c r="F13" s="9">
        <f t="shared" si="2"/>
        <v>0</v>
      </c>
    </row>
    <row r="14" spans="1:6" ht="18" hidden="1">
      <c r="A14" s="6">
        <v>8</v>
      </c>
      <c r="B14" s="7"/>
      <c r="C14" s="7"/>
      <c r="D14" s="8">
        <f t="shared" si="0"/>
        <v>0.6274123713418265</v>
      </c>
      <c r="E14" s="7">
        <f t="shared" si="1"/>
        <v>0</v>
      </c>
      <c r="F14" s="9">
        <f t="shared" si="2"/>
        <v>0</v>
      </c>
    </row>
    <row r="15" spans="1:6" ht="18" hidden="1">
      <c r="A15" s="6">
        <v>9</v>
      </c>
      <c r="B15" s="7"/>
      <c r="C15" s="7"/>
      <c r="D15" s="8">
        <f t="shared" si="0"/>
        <v>0.591898463530025</v>
      </c>
      <c r="E15" s="7">
        <f t="shared" si="1"/>
        <v>0</v>
      </c>
      <c r="F15" s="9">
        <f t="shared" si="2"/>
        <v>0</v>
      </c>
    </row>
    <row r="16" spans="1:6" ht="18" hidden="1">
      <c r="A16" s="6">
        <v>10</v>
      </c>
      <c r="B16" s="7"/>
      <c r="C16" s="7"/>
      <c r="D16" s="8">
        <f t="shared" si="0"/>
        <v>0.5583947769151179</v>
      </c>
      <c r="E16" s="7">
        <f t="shared" si="1"/>
        <v>0</v>
      </c>
      <c r="F16" s="9">
        <f t="shared" si="2"/>
        <v>0</v>
      </c>
    </row>
    <row r="17" spans="1:6" ht="18">
      <c r="A17" s="6" t="s">
        <v>9</v>
      </c>
      <c r="B17" s="10">
        <f>SUM(B6:B16)</f>
        <v>200000</v>
      </c>
      <c r="C17" s="10">
        <f>SUM(C6:C16)</f>
        <v>175000</v>
      </c>
      <c r="D17" s="10"/>
      <c r="E17" s="10">
        <f>SUM(E6:E16)</f>
        <v>173396.3402613715</v>
      </c>
      <c r="F17" s="11">
        <f>SUM(F6:F16)</f>
        <v>166825.2987365409</v>
      </c>
    </row>
    <row r="18" spans="1:6" ht="18.75" thickBot="1">
      <c r="A18" s="12" t="s">
        <v>8</v>
      </c>
      <c r="B18" s="13"/>
      <c r="C18" s="14" t="str">
        <f>IF(B17-C17&gt;0,"(+ "&amp;ROUND(B17-C17,2)&amp;" €)","")</f>
        <v>(+ 25000 €)</v>
      </c>
      <c r="D18" s="13"/>
      <c r="E18" s="14">
        <f>IF(E17-F17&lt;0,E17-F17,"")</f>
      </c>
      <c r="F18" s="15" t="str">
        <f>IF(E17-F17&gt;0,"+ "&amp;ROUND(E17-F17,2)&amp;" €","")</f>
        <v>+ 6571,04 €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23" sqref="D23"/>
    </sheetView>
  </sheetViews>
  <sheetFormatPr defaultColWidth="11.421875" defaultRowHeight="12.75"/>
  <cols>
    <col min="1" max="1" width="17.57421875" style="1" customWidth="1"/>
    <col min="2" max="3" width="19.421875" style="1" bestFit="1" customWidth="1"/>
    <col min="4" max="4" width="25.00390625" style="1" bestFit="1" customWidth="1"/>
    <col min="5" max="6" width="19.421875" style="1" bestFit="1" customWidth="1"/>
    <col min="7" max="16384" width="11.421875" style="1" customWidth="1"/>
  </cols>
  <sheetData>
    <row r="1" ht="26.25">
      <c r="A1" s="17" t="s">
        <v>10</v>
      </c>
    </row>
    <row r="3" spans="1:2" ht="18">
      <c r="A3" s="1" t="s">
        <v>6</v>
      </c>
      <c r="B3" s="16">
        <v>0.08576921</v>
      </c>
    </row>
    <row r="4" ht="18.75" thickBot="1"/>
    <row r="5" spans="1:6" ht="36">
      <c r="A5" s="2" t="s">
        <v>0</v>
      </c>
      <c r="B5" s="3" t="s">
        <v>1</v>
      </c>
      <c r="C5" s="3" t="s">
        <v>2</v>
      </c>
      <c r="D5" s="3" t="s">
        <v>3</v>
      </c>
      <c r="E5" s="4" t="s">
        <v>4</v>
      </c>
      <c r="F5" s="5" t="s">
        <v>5</v>
      </c>
    </row>
    <row r="6" spans="1:6" ht="18">
      <c r="A6" s="6">
        <v>0</v>
      </c>
      <c r="B6" s="7"/>
      <c r="C6" s="7">
        <v>100000</v>
      </c>
      <c r="D6" s="8">
        <f aca="true" t="shared" si="0" ref="D6:D16">1/(1+$B$3)^A6</f>
        <v>1</v>
      </c>
      <c r="E6" s="7">
        <f>B6*D6</f>
        <v>0</v>
      </c>
      <c r="F6" s="9">
        <f>C6*D6</f>
        <v>100000</v>
      </c>
    </row>
    <row r="7" spans="1:6" ht="18">
      <c r="A7" s="6">
        <v>1</v>
      </c>
      <c r="B7" s="7">
        <v>60000</v>
      </c>
      <c r="C7" s="7">
        <v>25000</v>
      </c>
      <c r="D7" s="8">
        <f t="shared" si="0"/>
        <v>0.921006039579995</v>
      </c>
      <c r="E7" s="7">
        <f aca="true" t="shared" si="1" ref="E7:E16">B7*D7</f>
        <v>55260.362374799704</v>
      </c>
      <c r="F7" s="9">
        <f aca="true" t="shared" si="2" ref="F7:F16">C7*D7</f>
        <v>23025.150989499878</v>
      </c>
    </row>
    <row r="8" spans="1:6" ht="18">
      <c r="A8" s="6">
        <v>2</v>
      </c>
      <c r="B8" s="7">
        <v>50000</v>
      </c>
      <c r="C8" s="7">
        <v>25000</v>
      </c>
      <c r="D8" s="8">
        <f t="shared" si="0"/>
        <v>0.8482521249428274</v>
      </c>
      <c r="E8" s="7">
        <f t="shared" si="1"/>
        <v>42412.60624714137</v>
      </c>
      <c r="F8" s="9">
        <f t="shared" si="2"/>
        <v>21206.303123570684</v>
      </c>
    </row>
    <row r="9" spans="1:6" ht="18">
      <c r="A9" s="6">
        <v>3</v>
      </c>
      <c r="B9" s="7">
        <v>40000</v>
      </c>
      <c r="C9" s="7">
        <v>25000</v>
      </c>
      <c r="D9" s="8">
        <f t="shared" si="0"/>
        <v>0.7812453301589086</v>
      </c>
      <c r="E9" s="7">
        <f t="shared" si="1"/>
        <v>31249.813206356346</v>
      </c>
      <c r="F9" s="9">
        <f t="shared" si="2"/>
        <v>19531.133253972715</v>
      </c>
    </row>
    <row r="10" spans="1:6" ht="18">
      <c r="A10" s="6">
        <v>4</v>
      </c>
      <c r="B10" s="7">
        <v>30000</v>
      </c>
      <c r="C10" s="7"/>
      <c r="D10" s="8">
        <f t="shared" si="0"/>
        <v>0.7195316674700222</v>
      </c>
      <c r="E10" s="7">
        <f t="shared" si="1"/>
        <v>21585.950024100664</v>
      </c>
      <c r="F10" s="9">
        <f t="shared" si="2"/>
        <v>0</v>
      </c>
    </row>
    <row r="11" spans="1:6" ht="18">
      <c r="A11" s="6">
        <v>5</v>
      </c>
      <c r="B11" s="7">
        <v>20000</v>
      </c>
      <c r="C11" s="7"/>
      <c r="D11" s="8">
        <f t="shared" si="0"/>
        <v>0.662693011408955</v>
      </c>
      <c r="E11" s="7">
        <f t="shared" si="1"/>
        <v>13253.860228179099</v>
      </c>
      <c r="F11" s="9">
        <f t="shared" si="2"/>
        <v>0</v>
      </c>
    </row>
    <row r="12" spans="1:6" ht="18" hidden="1">
      <c r="A12" s="6">
        <v>6</v>
      </c>
      <c r="B12" s="7"/>
      <c r="C12" s="7"/>
      <c r="D12" s="8">
        <f t="shared" si="0"/>
        <v>0.6103442658951022</v>
      </c>
      <c r="E12" s="7">
        <f t="shared" si="1"/>
        <v>0</v>
      </c>
      <c r="F12" s="9">
        <f t="shared" si="2"/>
        <v>0</v>
      </c>
    </row>
    <row r="13" spans="1:6" ht="18" hidden="1">
      <c r="A13" s="6">
        <v>7</v>
      </c>
      <c r="B13" s="7"/>
      <c r="C13" s="7"/>
      <c r="D13" s="8">
        <f t="shared" si="0"/>
        <v>0.5621307551124075</v>
      </c>
      <c r="E13" s="7">
        <f t="shared" si="1"/>
        <v>0</v>
      </c>
      <c r="F13" s="9">
        <f t="shared" si="2"/>
        <v>0</v>
      </c>
    </row>
    <row r="14" spans="1:6" ht="18" hidden="1">
      <c r="A14" s="6">
        <v>8</v>
      </c>
      <c r="B14" s="7"/>
      <c r="C14" s="7"/>
      <c r="D14" s="8">
        <f t="shared" si="0"/>
        <v>0.5177258204921905</v>
      </c>
      <c r="E14" s="7">
        <f t="shared" si="1"/>
        <v>0</v>
      </c>
      <c r="F14" s="9">
        <f t="shared" si="2"/>
        <v>0</v>
      </c>
    </row>
    <row r="15" spans="1:6" ht="18" hidden="1">
      <c r="A15" s="6">
        <v>9</v>
      </c>
      <c r="B15" s="7"/>
      <c r="C15" s="7"/>
      <c r="D15" s="8">
        <f t="shared" si="0"/>
        <v>0.4768286075198158</v>
      </c>
      <c r="E15" s="7">
        <f t="shared" si="1"/>
        <v>0</v>
      </c>
      <c r="F15" s="9">
        <f t="shared" si="2"/>
        <v>0</v>
      </c>
    </row>
    <row r="16" spans="1:6" ht="18" hidden="1">
      <c r="A16" s="6">
        <v>10</v>
      </c>
      <c r="B16" s="7"/>
      <c r="C16" s="7"/>
      <c r="D16" s="8">
        <f t="shared" si="0"/>
        <v>0.4391620273702694</v>
      </c>
      <c r="E16" s="7">
        <f t="shared" si="1"/>
        <v>0</v>
      </c>
      <c r="F16" s="9">
        <f t="shared" si="2"/>
        <v>0</v>
      </c>
    </row>
    <row r="17" spans="1:6" ht="18">
      <c r="A17" s="6" t="s">
        <v>9</v>
      </c>
      <c r="B17" s="10">
        <f>SUM(B6:B16)</f>
        <v>200000</v>
      </c>
      <c r="C17" s="10">
        <f>SUM(C6:C16)</f>
        <v>175000</v>
      </c>
      <c r="D17" s="10">
        <f>SUM(D6:D16)</f>
        <v>7.5389196499504925</v>
      </c>
      <c r="E17" s="10">
        <f>SUM(E6:E16)</f>
        <v>163762.5920805772</v>
      </c>
      <c r="F17" s="11">
        <f>SUM(F6:F16)</f>
        <v>163762.58736704328</v>
      </c>
    </row>
    <row r="18" spans="1:6" ht="18.75" thickBot="1">
      <c r="A18" s="12" t="s">
        <v>8</v>
      </c>
      <c r="B18" s="13"/>
      <c r="C18" s="14" t="str">
        <f>IF(B17-C17&gt;0,"(+ "&amp;ROUND(B17-C17,2)&amp;" €)","")</f>
        <v>(+ 25000 €)</v>
      </c>
      <c r="D18" s="13"/>
      <c r="E18" s="14">
        <f>IF(E17-F17&lt;0,E17-F17,"")</f>
      </c>
      <c r="F18" s="15" t="str">
        <f>IF(E17-F17&gt;0,"+ "&amp;ROUND(E17-F17,2)&amp;" €","")</f>
        <v>+ 0 €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2002-02-13T19:27:02Z</dcterms:created>
  <dcterms:modified xsi:type="dcterms:W3CDTF">2004-03-15T19:56:43Z</dcterms:modified>
  <cp:category/>
  <cp:version/>
  <cp:contentType/>
  <cp:contentStatus/>
</cp:coreProperties>
</file>